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macquariegroup.sharepoint.com/sites/BFSFundRelationships/Shared Documents/Managed Fund Investment Menus/(2) Excel menus for upload on website/"/>
    </mc:Choice>
  </mc:AlternateContent>
  <xr:revisionPtr revIDLastSave="2" documentId="13_ncr:1_{3D20A75C-4395-47CF-972F-8DAF1387ADE2}" xr6:coauthVersionLast="47" xr6:coauthVersionMax="47" xr10:uidLastSave="{604A41FC-9220-4982-B12C-1E639BED9F68}"/>
  <bookViews>
    <workbookView xWindow="-108" yWindow="-108" windowWidth="23256" windowHeight="14016" activeTab="1" xr2:uid="{00000000-000D-0000-FFFF-FFFF00000000}"/>
  </bookViews>
  <sheets>
    <sheet name="Important Information" sheetId="11" r:id="rId1"/>
    <sheet name="Funds, SMAs &amp; Term Deposits" sheetId="10" r:id="rId2"/>
    <sheet name="ASX Listed Securities" sheetId="12" r:id="rId3"/>
    <sheet name="Eligible Insurance" sheetId="14" r:id="rId4"/>
    <sheet name="Annual Report AA Ranges " sheetId="13" state="hidden" r:id="rId5"/>
    <sheet name="Sheet1" sheetId="15" state="hidden" r:id="rId6"/>
    <sheet name="Sheet2" sheetId="16" state="hidden" r:id="rId7"/>
  </sheets>
  <externalReferences>
    <externalReference r:id="rId8"/>
    <externalReference r:id="rId9"/>
  </externalReferences>
  <definedNames>
    <definedName name="_xlnm._FilterDatabase" localSheetId="2" hidden="1">'ASX Listed Securities'!$A$2:$G$519</definedName>
    <definedName name="_xlnm._FilterDatabase" localSheetId="1" hidden="1">'Funds, SMAs &amp; Term Deposits'!$A$5:$I$375</definedName>
    <definedName name="current_date" localSheetId="2">#REF!</definedName>
    <definedName name="current_date" localSheetId="3">#REF!</definedName>
    <definedName name="current_date" localSheetId="0">#REF!</definedName>
    <definedName name="current_date">#REF!</definedName>
    <definedName name="funds_data" localSheetId="2">#REF!</definedName>
    <definedName name="funds_data" localSheetId="3">#REF!</definedName>
    <definedName name="funds_data" localSheetId="0">#REF!</definedName>
    <definedName name="funds_data">#REF!</definedName>
    <definedName name="_xlnm.Print_Area" localSheetId="4">'Annual Report AA Ranges '!#REF!</definedName>
    <definedName name="_xlnm.Print_Area" localSheetId="2">'ASX Listed Securities'!$A$1:$D$439</definedName>
    <definedName name="_xlnm.Print_Area" localSheetId="3">'Eligible Insurance'!$A$1:$E$6</definedName>
    <definedName name="_xlnm.Print_Area" localSheetId="1">'Funds, SMAs &amp; Term Deposits'!$A$1:$I$414</definedName>
    <definedName name="_xlnm.Print_Area" localSheetId="0">'Important Information'!#REF!</definedName>
    <definedName name="_xlnm.Print_Titles" localSheetId="2">'ASX Listed Securities'!$B:$B,'ASX Listed Securities'!$2:$2</definedName>
    <definedName name="_xlnm.Print_Titles" localSheetId="3">'Eligible Insurance'!$4:$4</definedName>
    <definedName name="_xlnm.Print_Titles" localSheetId="1">'Funds, SMAs &amp; Term Deposits'!$5:$5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3" i="13" l="1"/>
  <c r="F373" i="13"/>
  <c r="G373" i="13"/>
  <c r="H373" i="13"/>
  <c r="I373" i="13"/>
  <c r="J373" i="13"/>
  <c r="K373" i="13"/>
  <c r="L373" i="13"/>
  <c r="M373" i="13"/>
  <c r="N373" i="13"/>
  <c r="O373" i="13"/>
  <c r="P373" i="13"/>
  <c r="Q373" i="13"/>
  <c r="R373" i="13"/>
  <c r="T373" i="13"/>
  <c r="E381" i="13"/>
  <c r="E382" i="13"/>
  <c r="E383" i="13"/>
  <c r="E384" i="13"/>
  <c r="E385" i="13"/>
  <c r="E386" i="13"/>
  <c r="E387" i="13"/>
  <c r="E388" i="13"/>
  <c r="E389" i="13"/>
  <c r="E390" i="13"/>
  <c r="E391" i="13"/>
  <c r="E392" i="13"/>
  <c r="E393" i="13"/>
  <c r="E394" i="13"/>
  <c r="E395" i="13"/>
  <c r="E42" i="13"/>
  <c r="F42" i="13"/>
  <c r="G42" i="13"/>
  <c r="H42" i="13"/>
  <c r="I42" i="13"/>
  <c r="J42" i="13"/>
  <c r="K42" i="13"/>
  <c r="L42" i="13"/>
  <c r="M42" i="13"/>
  <c r="N42" i="13"/>
  <c r="O42" i="13"/>
  <c r="P42" i="13"/>
  <c r="Q42" i="13"/>
  <c r="R42" i="13"/>
  <c r="T42" i="13"/>
  <c r="E408" i="13"/>
  <c r="F408" i="13"/>
  <c r="G408" i="13"/>
  <c r="H408" i="13"/>
  <c r="I408" i="13"/>
  <c r="J408" i="13"/>
  <c r="K408" i="13"/>
  <c r="L408" i="13"/>
  <c r="M408" i="13"/>
  <c r="N408" i="13"/>
  <c r="O408" i="13"/>
  <c r="P408" i="13"/>
  <c r="Q408" i="13"/>
  <c r="R408" i="13"/>
  <c r="T408" i="13"/>
  <c r="F382" i="13"/>
  <c r="G382" i="13"/>
  <c r="H382" i="13"/>
  <c r="I382" i="13"/>
  <c r="J382" i="13"/>
  <c r="K382" i="13"/>
  <c r="L382" i="13"/>
  <c r="M382" i="13"/>
  <c r="N382" i="13"/>
  <c r="O382" i="13"/>
  <c r="P382" i="13"/>
  <c r="Q382" i="13"/>
  <c r="R382" i="13"/>
  <c r="T382" i="13"/>
  <c r="E312" i="13" l="1"/>
  <c r="F312" i="13"/>
  <c r="G312" i="13"/>
  <c r="H312" i="13"/>
  <c r="I312" i="13"/>
  <c r="J312" i="13"/>
  <c r="K312" i="13"/>
  <c r="L312" i="13"/>
  <c r="M312" i="13"/>
  <c r="N312" i="13"/>
  <c r="O312" i="13"/>
  <c r="P312" i="13"/>
  <c r="Q312" i="13"/>
  <c r="R312" i="13"/>
  <c r="T312" i="13"/>
  <c r="T384" i="13"/>
  <c r="F384" i="13"/>
  <c r="G384" i="13"/>
  <c r="H384" i="13"/>
  <c r="I384" i="13"/>
  <c r="J384" i="13"/>
  <c r="K384" i="13"/>
  <c r="L384" i="13"/>
  <c r="M384" i="13"/>
  <c r="N384" i="13"/>
  <c r="O384" i="13"/>
  <c r="P384" i="13"/>
  <c r="Q384" i="13"/>
  <c r="R384" i="13"/>
  <c r="T232" i="13" l="1"/>
  <c r="R232" i="13"/>
  <c r="Q232" i="13"/>
  <c r="P232" i="13"/>
  <c r="O232" i="13"/>
  <c r="N232" i="13"/>
  <c r="M232" i="13"/>
  <c r="L232" i="13"/>
  <c r="K232" i="13"/>
  <c r="J232" i="13"/>
  <c r="I232" i="13"/>
  <c r="H232" i="13"/>
  <c r="G232" i="13"/>
  <c r="F232" i="13"/>
  <c r="E232" i="13"/>
  <c r="T335" i="13"/>
  <c r="R335" i="13"/>
  <c r="Q335" i="13"/>
  <c r="P335" i="13"/>
  <c r="O335" i="13"/>
  <c r="N335" i="13"/>
  <c r="M335" i="13"/>
  <c r="L335" i="13"/>
  <c r="K335" i="13"/>
  <c r="J335" i="13"/>
  <c r="I335" i="13"/>
  <c r="H335" i="13"/>
  <c r="G335" i="13"/>
  <c r="F335" i="13"/>
  <c r="E335" i="13"/>
  <c r="T158" i="13"/>
  <c r="R158" i="13"/>
  <c r="Q158" i="13"/>
  <c r="P158" i="13"/>
  <c r="O158" i="13"/>
  <c r="N158" i="13"/>
  <c r="M158" i="13"/>
  <c r="L158" i="13"/>
  <c r="K158" i="13"/>
  <c r="J158" i="13"/>
  <c r="I158" i="13"/>
  <c r="H158" i="13"/>
  <c r="G158" i="13"/>
  <c r="F158" i="13"/>
  <c r="E158" i="13"/>
  <c r="D311" i="13"/>
  <c r="E311" i="13"/>
  <c r="F311" i="13"/>
  <c r="G311" i="13"/>
  <c r="H311" i="13"/>
  <c r="I311" i="13"/>
  <c r="J311" i="13"/>
  <c r="K311" i="13"/>
  <c r="L311" i="13"/>
  <c r="M311" i="13"/>
  <c r="N311" i="13"/>
  <c r="O311" i="13"/>
  <c r="P311" i="13"/>
  <c r="Q311" i="13"/>
  <c r="R311" i="13"/>
  <c r="S311" i="13"/>
  <c r="T311" i="13"/>
  <c r="E314" i="13"/>
  <c r="F314" i="13"/>
  <c r="G314" i="13"/>
  <c r="H314" i="13"/>
  <c r="I314" i="13"/>
  <c r="J314" i="13"/>
  <c r="K314" i="13"/>
  <c r="L314" i="13"/>
  <c r="M314" i="13"/>
  <c r="N314" i="13"/>
  <c r="O314" i="13"/>
  <c r="P314" i="13"/>
  <c r="Q314" i="13"/>
  <c r="R314" i="13"/>
  <c r="T314" i="13"/>
  <c r="R422" i="13" l="1"/>
  <c r="Q422" i="13"/>
  <c r="P422" i="13"/>
  <c r="O422" i="13"/>
  <c r="N422" i="13"/>
  <c r="M422" i="13"/>
  <c r="L422" i="13"/>
  <c r="K422" i="13"/>
  <c r="J422" i="13"/>
  <c r="I422" i="13"/>
  <c r="H422" i="13"/>
  <c r="G422" i="13"/>
  <c r="F422" i="13"/>
  <c r="E422" i="13"/>
  <c r="T369" i="13"/>
  <c r="R369" i="13"/>
  <c r="Q369" i="13"/>
  <c r="P369" i="13"/>
  <c r="O369" i="13"/>
  <c r="N369" i="13"/>
  <c r="M369" i="13"/>
  <c r="L369" i="13"/>
  <c r="K369" i="13"/>
  <c r="J369" i="13"/>
  <c r="I369" i="13"/>
  <c r="H369" i="13"/>
  <c r="G369" i="13"/>
  <c r="F369" i="13"/>
  <c r="E369" i="13"/>
  <c r="R367" i="13"/>
  <c r="Q367" i="13"/>
  <c r="P367" i="13"/>
  <c r="O367" i="13"/>
  <c r="N367" i="13"/>
  <c r="M367" i="13"/>
  <c r="L367" i="13"/>
  <c r="K367" i="13"/>
  <c r="J367" i="13"/>
  <c r="I367" i="13"/>
  <c r="H367" i="13"/>
  <c r="G367" i="13"/>
  <c r="F367" i="13"/>
  <c r="E367" i="13"/>
  <c r="E221" i="13"/>
  <c r="F221" i="13"/>
  <c r="G221" i="13"/>
  <c r="H221" i="13"/>
  <c r="I221" i="13"/>
  <c r="J221" i="13"/>
  <c r="K221" i="13"/>
  <c r="L221" i="13"/>
  <c r="M221" i="13"/>
  <c r="N221" i="13"/>
  <c r="O221" i="13"/>
  <c r="P221" i="13"/>
  <c r="Q221" i="13"/>
  <c r="R221" i="13"/>
  <c r="T221" i="13"/>
  <c r="F385" i="13"/>
  <c r="G385" i="13"/>
  <c r="H385" i="13"/>
  <c r="I385" i="13"/>
  <c r="J385" i="13"/>
  <c r="K385" i="13"/>
  <c r="L385" i="13"/>
  <c r="M385" i="13"/>
  <c r="N385" i="13"/>
  <c r="O385" i="13"/>
  <c r="P385" i="13"/>
  <c r="Q385" i="13"/>
  <c r="R385" i="13"/>
  <c r="T385" i="13"/>
  <c r="E343" i="13"/>
  <c r="F343" i="13"/>
  <c r="G343" i="13"/>
  <c r="H343" i="13"/>
  <c r="I343" i="13"/>
  <c r="J343" i="13"/>
  <c r="K343" i="13"/>
  <c r="L343" i="13"/>
  <c r="M343" i="13"/>
  <c r="N343" i="13"/>
  <c r="O343" i="13"/>
  <c r="P343" i="13"/>
  <c r="Q343" i="13"/>
  <c r="R343" i="13"/>
  <c r="T343" i="13"/>
  <c r="E337" i="13"/>
  <c r="F337" i="13"/>
  <c r="G337" i="13"/>
  <c r="H337" i="13"/>
  <c r="I337" i="13"/>
  <c r="J337" i="13"/>
  <c r="K337" i="13"/>
  <c r="L337" i="13"/>
  <c r="M337" i="13"/>
  <c r="N337" i="13"/>
  <c r="O337" i="13"/>
  <c r="P337" i="13"/>
  <c r="Q337" i="13"/>
  <c r="R337" i="13"/>
  <c r="T337" i="13"/>
  <c r="E251" i="13"/>
  <c r="F251" i="13"/>
  <c r="G251" i="13"/>
  <c r="H251" i="13"/>
  <c r="I251" i="13"/>
  <c r="J251" i="13"/>
  <c r="K251" i="13"/>
  <c r="L251" i="13"/>
  <c r="M251" i="13"/>
  <c r="N251" i="13"/>
  <c r="O251" i="13"/>
  <c r="P251" i="13"/>
  <c r="Q251" i="13"/>
  <c r="R251" i="13"/>
  <c r="T251" i="13"/>
  <c r="E375" i="13"/>
  <c r="F375" i="13"/>
  <c r="G375" i="13"/>
  <c r="H375" i="13"/>
  <c r="I375" i="13"/>
  <c r="J375" i="13"/>
  <c r="K375" i="13"/>
  <c r="L375" i="13"/>
  <c r="M375" i="13"/>
  <c r="N375" i="13"/>
  <c r="O375" i="13"/>
  <c r="P375" i="13"/>
  <c r="Q375" i="13"/>
  <c r="R375" i="13"/>
  <c r="T375" i="13"/>
  <c r="E447" i="13"/>
  <c r="F447" i="13"/>
  <c r="G447" i="13"/>
  <c r="H447" i="13"/>
  <c r="I447" i="13"/>
  <c r="J447" i="13"/>
  <c r="K447" i="13"/>
  <c r="L447" i="13"/>
  <c r="M447" i="13"/>
  <c r="N447" i="13"/>
  <c r="O447" i="13"/>
  <c r="P447" i="13"/>
  <c r="Q447" i="13"/>
  <c r="R447" i="13"/>
  <c r="T447" i="13"/>
  <c r="E332" i="13"/>
  <c r="F332" i="13"/>
  <c r="G332" i="13"/>
  <c r="H332" i="13"/>
  <c r="I332" i="13"/>
  <c r="J332" i="13"/>
  <c r="K332" i="13"/>
  <c r="L332" i="13"/>
  <c r="M332" i="13"/>
  <c r="N332" i="13"/>
  <c r="O332" i="13"/>
  <c r="P332" i="13"/>
  <c r="Q332" i="13"/>
  <c r="R332" i="13"/>
  <c r="T332" i="13"/>
  <c r="E333" i="13"/>
  <c r="F333" i="13"/>
  <c r="G333" i="13"/>
  <c r="H333" i="13"/>
  <c r="I333" i="13"/>
  <c r="J333" i="13"/>
  <c r="K333" i="13"/>
  <c r="L333" i="13"/>
  <c r="M333" i="13"/>
  <c r="N333" i="13"/>
  <c r="O333" i="13"/>
  <c r="P333" i="13"/>
  <c r="Q333" i="13"/>
  <c r="R333" i="13"/>
  <c r="T333" i="13"/>
  <c r="E464" i="13"/>
  <c r="F464" i="13"/>
  <c r="G464" i="13"/>
  <c r="H464" i="13"/>
  <c r="I464" i="13"/>
  <c r="J464" i="13"/>
  <c r="K464" i="13"/>
  <c r="L464" i="13"/>
  <c r="M464" i="13"/>
  <c r="N464" i="13"/>
  <c r="O464" i="13"/>
  <c r="P464" i="13"/>
  <c r="Q464" i="13"/>
  <c r="R464" i="13"/>
  <c r="T464" i="13"/>
  <c r="E463" i="13"/>
  <c r="F463" i="13"/>
  <c r="G463" i="13"/>
  <c r="H463" i="13"/>
  <c r="I463" i="13"/>
  <c r="J463" i="13"/>
  <c r="K463" i="13"/>
  <c r="L463" i="13"/>
  <c r="M463" i="13"/>
  <c r="N463" i="13"/>
  <c r="O463" i="13"/>
  <c r="P463" i="13"/>
  <c r="Q463" i="13"/>
  <c r="R463" i="13"/>
  <c r="T463" i="13"/>
  <c r="E244" i="13"/>
  <c r="F244" i="13"/>
  <c r="G244" i="13"/>
  <c r="H244" i="13"/>
  <c r="I244" i="13"/>
  <c r="J244" i="13"/>
  <c r="K244" i="13"/>
  <c r="L244" i="13"/>
  <c r="M244" i="13"/>
  <c r="N244" i="13"/>
  <c r="O244" i="13"/>
  <c r="P244" i="13"/>
  <c r="Q244" i="13"/>
  <c r="R244" i="13"/>
  <c r="T244" i="13"/>
  <c r="E178" i="13"/>
  <c r="F178" i="13"/>
  <c r="G178" i="13"/>
  <c r="H178" i="13"/>
  <c r="I178" i="13"/>
  <c r="J178" i="13"/>
  <c r="K178" i="13"/>
  <c r="L178" i="13"/>
  <c r="M178" i="13"/>
  <c r="N178" i="13"/>
  <c r="O178" i="13"/>
  <c r="P178" i="13"/>
  <c r="Q178" i="13"/>
  <c r="R178" i="13"/>
  <c r="T178" i="13"/>
  <c r="E327" i="13"/>
  <c r="F327" i="13"/>
  <c r="G327" i="13"/>
  <c r="H327" i="13"/>
  <c r="I327" i="13"/>
  <c r="J327" i="13"/>
  <c r="K327" i="13"/>
  <c r="L327" i="13"/>
  <c r="M327" i="13"/>
  <c r="N327" i="13"/>
  <c r="O327" i="13"/>
  <c r="P327" i="13"/>
  <c r="Q327" i="13"/>
  <c r="R327" i="13"/>
  <c r="T327" i="13"/>
  <c r="T233" i="13"/>
  <c r="R233" i="13"/>
  <c r="Q233" i="13"/>
  <c r="P233" i="13"/>
  <c r="O233" i="13"/>
  <c r="N233" i="13"/>
  <c r="M233" i="13"/>
  <c r="L233" i="13"/>
  <c r="K233" i="13"/>
  <c r="J233" i="13"/>
  <c r="I233" i="13"/>
  <c r="H233" i="13"/>
  <c r="G233" i="13"/>
  <c r="F233" i="13"/>
  <c r="E233" i="13"/>
  <c r="T307" i="13"/>
  <c r="R307" i="13"/>
  <c r="Q307" i="13"/>
  <c r="P307" i="13"/>
  <c r="O307" i="13"/>
  <c r="N307" i="13"/>
  <c r="M307" i="13"/>
  <c r="L307" i="13"/>
  <c r="K307" i="13"/>
  <c r="J307" i="13"/>
  <c r="I307" i="13"/>
  <c r="H307" i="13"/>
  <c r="G307" i="13"/>
  <c r="F307" i="13"/>
  <c r="E307" i="13"/>
  <c r="S320" i="13" l="1"/>
  <c r="S319" i="13"/>
  <c r="S318" i="13"/>
  <c r="S317" i="13"/>
  <c r="S316" i="13"/>
  <c r="S288" i="13"/>
  <c r="S85" i="13"/>
  <c r="S73" i="13"/>
  <c r="S55" i="13"/>
  <c r="S33" i="13"/>
  <c r="S9" i="13"/>
  <c r="S8" i="13"/>
  <c r="E372" i="13" l="1"/>
  <c r="F372" i="13"/>
  <c r="G372" i="13"/>
  <c r="H372" i="13"/>
  <c r="I372" i="13"/>
  <c r="J372" i="13"/>
  <c r="K372" i="13"/>
  <c r="L372" i="13"/>
  <c r="M372" i="13"/>
  <c r="N372" i="13"/>
  <c r="O372" i="13"/>
  <c r="P372" i="13"/>
  <c r="Q372" i="13"/>
  <c r="R372" i="13"/>
  <c r="T372" i="13"/>
  <c r="E247" i="13"/>
  <c r="F247" i="13"/>
  <c r="G247" i="13"/>
  <c r="H247" i="13"/>
  <c r="I247" i="13"/>
  <c r="J247" i="13"/>
  <c r="K247" i="13"/>
  <c r="L247" i="13"/>
  <c r="M247" i="13"/>
  <c r="N247" i="13"/>
  <c r="O247" i="13"/>
  <c r="P247" i="13"/>
  <c r="Q247" i="13"/>
  <c r="R247" i="13"/>
  <c r="T247" i="13"/>
  <c r="T159" i="13"/>
  <c r="R159" i="13"/>
  <c r="Q159" i="13"/>
  <c r="P159" i="13"/>
  <c r="O159" i="13"/>
  <c r="N159" i="13"/>
  <c r="M159" i="13"/>
  <c r="L159" i="13"/>
  <c r="K159" i="13"/>
  <c r="J159" i="13"/>
  <c r="I159" i="13"/>
  <c r="H159" i="13"/>
  <c r="G159" i="13"/>
  <c r="F159" i="13"/>
  <c r="E159" i="13"/>
  <c r="E110" i="13"/>
  <c r="F110" i="13"/>
  <c r="G110" i="13"/>
  <c r="H110" i="13"/>
  <c r="I110" i="13"/>
  <c r="J110" i="13"/>
  <c r="K110" i="13"/>
  <c r="L110" i="13"/>
  <c r="M110" i="13"/>
  <c r="N110" i="13"/>
  <c r="O110" i="13"/>
  <c r="P110" i="13"/>
  <c r="Q110" i="13"/>
  <c r="R110" i="13"/>
  <c r="T110" i="13"/>
  <c r="E88" i="13"/>
  <c r="F88" i="13"/>
  <c r="G88" i="13"/>
  <c r="H88" i="13"/>
  <c r="I88" i="13"/>
  <c r="J88" i="13"/>
  <c r="K88" i="13"/>
  <c r="L88" i="13"/>
  <c r="M88" i="13"/>
  <c r="N88" i="13"/>
  <c r="O88" i="13"/>
  <c r="P88" i="13"/>
  <c r="Q88" i="13"/>
  <c r="R88" i="13"/>
  <c r="T88" i="13"/>
  <c r="E89" i="13"/>
  <c r="F89" i="13"/>
  <c r="G89" i="13"/>
  <c r="H89" i="13"/>
  <c r="I89" i="13"/>
  <c r="J89" i="13"/>
  <c r="K89" i="13"/>
  <c r="L89" i="13"/>
  <c r="M89" i="13"/>
  <c r="N89" i="13"/>
  <c r="O89" i="13"/>
  <c r="P89" i="13"/>
  <c r="Q89" i="13"/>
  <c r="R89" i="13"/>
  <c r="T89" i="13"/>
  <c r="E60" i="13"/>
  <c r="F60" i="13"/>
  <c r="G60" i="13"/>
  <c r="H60" i="13"/>
  <c r="I60" i="13"/>
  <c r="J60" i="13"/>
  <c r="K60" i="13"/>
  <c r="L60" i="13"/>
  <c r="M60" i="13"/>
  <c r="N60" i="13"/>
  <c r="O60" i="13"/>
  <c r="P60" i="13"/>
  <c r="Q60" i="13"/>
  <c r="R60" i="13"/>
  <c r="T60" i="13"/>
  <c r="E61" i="13"/>
  <c r="F61" i="13"/>
  <c r="G61" i="13"/>
  <c r="H61" i="13"/>
  <c r="I61" i="13"/>
  <c r="J61" i="13"/>
  <c r="K61" i="13"/>
  <c r="L61" i="13"/>
  <c r="M61" i="13"/>
  <c r="N61" i="13"/>
  <c r="O61" i="13"/>
  <c r="P61" i="13"/>
  <c r="Q61" i="13"/>
  <c r="R61" i="13"/>
  <c r="T61" i="13"/>
  <c r="E35" i="13"/>
  <c r="F35" i="13"/>
  <c r="G35" i="13"/>
  <c r="H35" i="13"/>
  <c r="I35" i="13"/>
  <c r="J35" i="13"/>
  <c r="K35" i="13"/>
  <c r="L35" i="13"/>
  <c r="M35" i="13"/>
  <c r="N35" i="13"/>
  <c r="O35" i="13"/>
  <c r="P35" i="13"/>
  <c r="Q35" i="13"/>
  <c r="R35" i="13"/>
  <c r="T35" i="13"/>
  <c r="E36" i="13"/>
  <c r="F36" i="13"/>
  <c r="G36" i="13"/>
  <c r="H36" i="13"/>
  <c r="I36" i="13"/>
  <c r="J36" i="13"/>
  <c r="K36" i="13"/>
  <c r="L36" i="13"/>
  <c r="M36" i="13"/>
  <c r="N36" i="13"/>
  <c r="O36" i="13"/>
  <c r="P36" i="13"/>
  <c r="Q36" i="13"/>
  <c r="R36" i="13"/>
  <c r="T36" i="13"/>
  <c r="E11" i="13"/>
  <c r="F11" i="13"/>
  <c r="G11" i="13"/>
  <c r="H11" i="13"/>
  <c r="I11" i="13"/>
  <c r="J11" i="13"/>
  <c r="K11" i="13"/>
  <c r="L11" i="13"/>
  <c r="M11" i="13"/>
  <c r="N11" i="13"/>
  <c r="O11" i="13"/>
  <c r="P11" i="13"/>
  <c r="Q11" i="13"/>
  <c r="R11" i="13"/>
  <c r="T11" i="13"/>
  <c r="E12" i="13"/>
  <c r="F12" i="13"/>
  <c r="G12" i="13"/>
  <c r="H12" i="13"/>
  <c r="I12" i="13"/>
  <c r="J12" i="13"/>
  <c r="K12" i="13"/>
  <c r="L12" i="13"/>
  <c r="M12" i="13"/>
  <c r="N12" i="13"/>
  <c r="O12" i="13"/>
  <c r="P12" i="13"/>
  <c r="Q12" i="13"/>
  <c r="R12" i="13"/>
  <c r="T12" i="13"/>
  <c r="E5" i="13"/>
  <c r="F5" i="13"/>
  <c r="G5" i="13"/>
  <c r="H5" i="13"/>
  <c r="I5" i="13"/>
  <c r="J5" i="13"/>
  <c r="K5" i="13"/>
  <c r="L5" i="13"/>
  <c r="M5" i="13"/>
  <c r="N5" i="13"/>
  <c r="O5" i="13"/>
  <c r="P5" i="13"/>
  <c r="Q5" i="13"/>
  <c r="R5" i="13"/>
  <c r="T5" i="13"/>
  <c r="T4" i="13"/>
  <c r="R4" i="13"/>
  <c r="Q4" i="13"/>
  <c r="P4" i="13"/>
  <c r="O4" i="13"/>
  <c r="N4" i="13"/>
  <c r="M4" i="13"/>
  <c r="L4" i="13"/>
  <c r="K4" i="13"/>
  <c r="J4" i="13"/>
  <c r="I4" i="13"/>
  <c r="H4" i="13"/>
  <c r="G4" i="13"/>
  <c r="F4" i="13"/>
  <c r="E4" i="13"/>
  <c r="T45" i="13" l="1"/>
  <c r="T467" i="13"/>
  <c r="R467" i="13"/>
  <c r="Q467" i="13"/>
  <c r="P467" i="13"/>
  <c r="O467" i="13"/>
  <c r="N467" i="13"/>
  <c r="M467" i="13"/>
  <c r="L467" i="13"/>
  <c r="K467" i="13"/>
  <c r="J467" i="13"/>
  <c r="I467" i="13"/>
  <c r="H467" i="13"/>
  <c r="G467" i="13"/>
  <c r="F467" i="13"/>
  <c r="E467" i="13"/>
  <c r="T466" i="13"/>
  <c r="R466" i="13"/>
  <c r="Q466" i="13"/>
  <c r="P466" i="13"/>
  <c r="O466" i="13"/>
  <c r="N466" i="13"/>
  <c r="M466" i="13"/>
  <c r="L466" i="13"/>
  <c r="K466" i="13"/>
  <c r="J466" i="13"/>
  <c r="I466" i="13"/>
  <c r="H466" i="13"/>
  <c r="G466" i="13"/>
  <c r="F466" i="13"/>
  <c r="E466" i="13"/>
  <c r="T465" i="13"/>
  <c r="R465" i="13"/>
  <c r="Q465" i="13"/>
  <c r="P465" i="13"/>
  <c r="O465" i="13"/>
  <c r="N465" i="13"/>
  <c r="M465" i="13"/>
  <c r="L465" i="13"/>
  <c r="K465" i="13"/>
  <c r="J465" i="13"/>
  <c r="I465" i="13"/>
  <c r="H465" i="13"/>
  <c r="G465" i="13"/>
  <c r="F465" i="13"/>
  <c r="E465" i="13"/>
  <c r="T462" i="13"/>
  <c r="R462" i="13"/>
  <c r="Q462" i="13"/>
  <c r="P462" i="13"/>
  <c r="O462" i="13"/>
  <c r="N462" i="13"/>
  <c r="M462" i="13"/>
  <c r="L462" i="13"/>
  <c r="K462" i="13"/>
  <c r="J462" i="13"/>
  <c r="I462" i="13"/>
  <c r="H462" i="13"/>
  <c r="G462" i="13"/>
  <c r="F462" i="13"/>
  <c r="E462" i="13"/>
  <c r="T457" i="13"/>
  <c r="R457" i="13"/>
  <c r="Q457" i="13"/>
  <c r="P457" i="13"/>
  <c r="O457" i="13"/>
  <c r="N457" i="13"/>
  <c r="M457" i="13"/>
  <c r="L457" i="13"/>
  <c r="K457" i="13"/>
  <c r="J457" i="13"/>
  <c r="I457" i="13"/>
  <c r="H457" i="13"/>
  <c r="G457" i="13"/>
  <c r="F457" i="13"/>
  <c r="E457" i="13"/>
  <c r="T456" i="13"/>
  <c r="R456" i="13"/>
  <c r="Q456" i="13"/>
  <c r="P456" i="13"/>
  <c r="O456" i="13"/>
  <c r="N456" i="13"/>
  <c r="M456" i="13"/>
  <c r="L456" i="13"/>
  <c r="K456" i="13"/>
  <c r="J456" i="13"/>
  <c r="I456" i="13"/>
  <c r="H456" i="13"/>
  <c r="G456" i="13"/>
  <c r="F456" i="13"/>
  <c r="E456" i="13"/>
  <c r="T455" i="13"/>
  <c r="R455" i="13"/>
  <c r="Q455" i="13"/>
  <c r="P455" i="13"/>
  <c r="O455" i="13"/>
  <c r="N455" i="13"/>
  <c r="M455" i="13"/>
  <c r="L455" i="13"/>
  <c r="K455" i="13"/>
  <c r="J455" i="13"/>
  <c r="I455" i="13"/>
  <c r="H455" i="13"/>
  <c r="G455" i="13"/>
  <c r="F455" i="13"/>
  <c r="E455" i="13"/>
  <c r="T453" i="13"/>
  <c r="R453" i="13"/>
  <c r="Q453" i="13"/>
  <c r="P453" i="13"/>
  <c r="O453" i="13"/>
  <c r="N453" i="13"/>
  <c r="M453" i="13"/>
  <c r="L453" i="13"/>
  <c r="K453" i="13"/>
  <c r="J453" i="13"/>
  <c r="I453" i="13"/>
  <c r="H453" i="13"/>
  <c r="G453" i="13"/>
  <c r="F453" i="13"/>
  <c r="E453" i="13"/>
  <c r="T452" i="13"/>
  <c r="R452" i="13"/>
  <c r="Q452" i="13"/>
  <c r="P452" i="13"/>
  <c r="O452" i="13"/>
  <c r="N452" i="13"/>
  <c r="M452" i="13"/>
  <c r="L452" i="13"/>
  <c r="K452" i="13"/>
  <c r="J452" i="13"/>
  <c r="I452" i="13"/>
  <c r="H452" i="13"/>
  <c r="G452" i="13"/>
  <c r="F452" i="13"/>
  <c r="E452" i="13"/>
  <c r="T451" i="13"/>
  <c r="R451" i="13"/>
  <c r="Q451" i="13"/>
  <c r="P451" i="13"/>
  <c r="O451" i="13"/>
  <c r="N451" i="13"/>
  <c r="M451" i="13"/>
  <c r="L451" i="13"/>
  <c r="K451" i="13"/>
  <c r="J451" i="13"/>
  <c r="I451" i="13"/>
  <c r="H451" i="13"/>
  <c r="G451" i="13"/>
  <c r="F451" i="13"/>
  <c r="E451" i="13"/>
  <c r="T450" i="13"/>
  <c r="R450" i="13"/>
  <c r="Q450" i="13"/>
  <c r="P450" i="13"/>
  <c r="O450" i="13"/>
  <c r="N450" i="13"/>
  <c r="M450" i="13"/>
  <c r="L450" i="13"/>
  <c r="K450" i="13"/>
  <c r="J450" i="13"/>
  <c r="I450" i="13"/>
  <c r="H450" i="13"/>
  <c r="G450" i="13"/>
  <c r="F450" i="13"/>
  <c r="E450" i="13"/>
  <c r="T449" i="13"/>
  <c r="R449" i="13"/>
  <c r="Q449" i="13"/>
  <c r="P449" i="13"/>
  <c r="O449" i="13"/>
  <c r="N449" i="13"/>
  <c r="M449" i="13"/>
  <c r="L449" i="13"/>
  <c r="K449" i="13"/>
  <c r="J449" i="13"/>
  <c r="I449" i="13"/>
  <c r="H449" i="13"/>
  <c r="G449" i="13"/>
  <c r="F449" i="13"/>
  <c r="E449" i="13"/>
  <c r="T448" i="13"/>
  <c r="R448" i="13"/>
  <c r="Q448" i="13"/>
  <c r="P448" i="13"/>
  <c r="O448" i="13"/>
  <c r="N448" i="13"/>
  <c r="M448" i="13"/>
  <c r="L448" i="13"/>
  <c r="K448" i="13"/>
  <c r="J448" i="13"/>
  <c r="I448" i="13"/>
  <c r="H448" i="13"/>
  <c r="G448" i="13"/>
  <c r="F448" i="13"/>
  <c r="E448" i="13"/>
  <c r="T446" i="13"/>
  <c r="R446" i="13"/>
  <c r="Q446" i="13"/>
  <c r="P446" i="13"/>
  <c r="O446" i="13"/>
  <c r="N446" i="13"/>
  <c r="M446" i="13"/>
  <c r="L446" i="13"/>
  <c r="K446" i="13"/>
  <c r="J446" i="13"/>
  <c r="I446" i="13"/>
  <c r="H446" i="13"/>
  <c r="G446" i="13"/>
  <c r="F446" i="13"/>
  <c r="E446" i="13"/>
  <c r="T445" i="13"/>
  <c r="R445" i="13"/>
  <c r="Q445" i="13"/>
  <c r="P445" i="13"/>
  <c r="O445" i="13"/>
  <c r="N445" i="13"/>
  <c r="M445" i="13"/>
  <c r="L445" i="13"/>
  <c r="K445" i="13"/>
  <c r="J445" i="13"/>
  <c r="I445" i="13"/>
  <c r="H445" i="13"/>
  <c r="G445" i="13"/>
  <c r="F445" i="13"/>
  <c r="E445" i="13"/>
  <c r="T443" i="13"/>
  <c r="R443" i="13"/>
  <c r="Q443" i="13"/>
  <c r="P443" i="13"/>
  <c r="O443" i="13"/>
  <c r="N443" i="13"/>
  <c r="M443" i="13"/>
  <c r="L443" i="13"/>
  <c r="K443" i="13"/>
  <c r="J443" i="13"/>
  <c r="I443" i="13"/>
  <c r="H443" i="13"/>
  <c r="G443" i="13"/>
  <c r="F443" i="13"/>
  <c r="E443" i="13"/>
  <c r="T442" i="13"/>
  <c r="R442" i="13"/>
  <c r="Q442" i="13"/>
  <c r="P442" i="13"/>
  <c r="O442" i="13"/>
  <c r="N442" i="13"/>
  <c r="M442" i="13"/>
  <c r="L442" i="13"/>
  <c r="K442" i="13"/>
  <c r="J442" i="13"/>
  <c r="I442" i="13"/>
  <c r="H442" i="13"/>
  <c r="G442" i="13"/>
  <c r="F442" i="13"/>
  <c r="E442" i="13"/>
  <c r="T441" i="13"/>
  <c r="R441" i="13"/>
  <c r="Q441" i="13"/>
  <c r="P441" i="13"/>
  <c r="O441" i="13"/>
  <c r="N441" i="13"/>
  <c r="M441" i="13"/>
  <c r="L441" i="13"/>
  <c r="K441" i="13"/>
  <c r="J441" i="13"/>
  <c r="I441" i="13"/>
  <c r="H441" i="13"/>
  <c r="G441" i="13"/>
  <c r="F441" i="13"/>
  <c r="E441" i="13"/>
  <c r="T440" i="13"/>
  <c r="R440" i="13"/>
  <c r="Q440" i="13"/>
  <c r="P440" i="13"/>
  <c r="O440" i="13"/>
  <c r="N440" i="13"/>
  <c r="M440" i="13"/>
  <c r="L440" i="13"/>
  <c r="K440" i="13"/>
  <c r="J440" i="13"/>
  <c r="I440" i="13"/>
  <c r="H440" i="13"/>
  <c r="G440" i="13"/>
  <c r="F440" i="13"/>
  <c r="E440" i="13"/>
  <c r="T439" i="13"/>
  <c r="R439" i="13"/>
  <c r="Q439" i="13"/>
  <c r="P439" i="13"/>
  <c r="O439" i="13"/>
  <c r="N439" i="13"/>
  <c r="M439" i="13"/>
  <c r="L439" i="13"/>
  <c r="K439" i="13"/>
  <c r="J439" i="13"/>
  <c r="I439" i="13"/>
  <c r="H439" i="13"/>
  <c r="G439" i="13"/>
  <c r="F439" i="13"/>
  <c r="E439" i="13"/>
  <c r="T438" i="13"/>
  <c r="R438" i="13"/>
  <c r="Q438" i="13"/>
  <c r="P438" i="13"/>
  <c r="O438" i="13"/>
  <c r="N438" i="13"/>
  <c r="M438" i="13"/>
  <c r="L438" i="13"/>
  <c r="K438" i="13"/>
  <c r="J438" i="13"/>
  <c r="I438" i="13"/>
  <c r="H438" i="13"/>
  <c r="G438" i="13"/>
  <c r="F438" i="13"/>
  <c r="E438" i="13"/>
  <c r="T437" i="13"/>
  <c r="R437" i="13"/>
  <c r="Q437" i="13"/>
  <c r="P437" i="13"/>
  <c r="O437" i="13"/>
  <c r="N437" i="13"/>
  <c r="M437" i="13"/>
  <c r="L437" i="13"/>
  <c r="K437" i="13"/>
  <c r="J437" i="13"/>
  <c r="I437" i="13"/>
  <c r="H437" i="13"/>
  <c r="G437" i="13"/>
  <c r="F437" i="13"/>
  <c r="E437" i="13"/>
  <c r="T436" i="13"/>
  <c r="R436" i="13"/>
  <c r="Q436" i="13"/>
  <c r="P436" i="13"/>
  <c r="O436" i="13"/>
  <c r="N436" i="13"/>
  <c r="M436" i="13"/>
  <c r="L436" i="13"/>
  <c r="K436" i="13"/>
  <c r="J436" i="13"/>
  <c r="I436" i="13"/>
  <c r="H436" i="13"/>
  <c r="G436" i="13"/>
  <c r="F436" i="13"/>
  <c r="E436" i="13"/>
  <c r="T434" i="13"/>
  <c r="R434" i="13"/>
  <c r="Q434" i="13"/>
  <c r="P434" i="13"/>
  <c r="O434" i="13"/>
  <c r="N434" i="13"/>
  <c r="M434" i="13"/>
  <c r="L434" i="13"/>
  <c r="K434" i="13"/>
  <c r="J434" i="13"/>
  <c r="I434" i="13"/>
  <c r="H434" i="13"/>
  <c r="G434" i="13"/>
  <c r="F434" i="13"/>
  <c r="E434" i="13"/>
  <c r="T432" i="13"/>
  <c r="R432" i="13"/>
  <c r="Q432" i="13"/>
  <c r="P432" i="13"/>
  <c r="O432" i="13"/>
  <c r="N432" i="13"/>
  <c r="M432" i="13"/>
  <c r="L432" i="13"/>
  <c r="K432" i="13"/>
  <c r="J432" i="13"/>
  <c r="I432" i="13"/>
  <c r="H432" i="13"/>
  <c r="G432" i="13"/>
  <c r="F432" i="13"/>
  <c r="E432" i="13"/>
  <c r="T431" i="13"/>
  <c r="R431" i="13"/>
  <c r="Q431" i="13"/>
  <c r="P431" i="13"/>
  <c r="O431" i="13"/>
  <c r="N431" i="13"/>
  <c r="M431" i="13"/>
  <c r="L431" i="13"/>
  <c r="K431" i="13"/>
  <c r="J431" i="13"/>
  <c r="I431" i="13"/>
  <c r="H431" i="13"/>
  <c r="G431" i="13"/>
  <c r="F431" i="13"/>
  <c r="E431" i="13"/>
  <c r="T430" i="13"/>
  <c r="R430" i="13"/>
  <c r="Q430" i="13"/>
  <c r="P430" i="13"/>
  <c r="O430" i="13"/>
  <c r="N430" i="13"/>
  <c r="M430" i="13"/>
  <c r="L430" i="13"/>
  <c r="K430" i="13"/>
  <c r="J430" i="13"/>
  <c r="I430" i="13"/>
  <c r="H430" i="13"/>
  <c r="G430" i="13"/>
  <c r="F430" i="13"/>
  <c r="E430" i="13"/>
  <c r="T429" i="13"/>
  <c r="R429" i="13"/>
  <c r="Q429" i="13"/>
  <c r="P429" i="13"/>
  <c r="O429" i="13"/>
  <c r="N429" i="13"/>
  <c r="M429" i="13"/>
  <c r="L429" i="13"/>
  <c r="K429" i="13"/>
  <c r="J429" i="13"/>
  <c r="I429" i="13"/>
  <c r="H429" i="13"/>
  <c r="G429" i="13"/>
  <c r="F429" i="13"/>
  <c r="E429" i="13"/>
  <c r="T428" i="13"/>
  <c r="R428" i="13"/>
  <c r="Q428" i="13"/>
  <c r="P428" i="13"/>
  <c r="O428" i="13"/>
  <c r="N428" i="13"/>
  <c r="M428" i="13"/>
  <c r="L428" i="13"/>
  <c r="K428" i="13"/>
  <c r="J428" i="13"/>
  <c r="I428" i="13"/>
  <c r="H428" i="13"/>
  <c r="G428" i="13"/>
  <c r="F428" i="13"/>
  <c r="E428" i="13"/>
  <c r="T427" i="13"/>
  <c r="R427" i="13"/>
  <c r="Q427" i="13"/>
  <c r="P427" i="13"/>
  <c r="O427" i="13"/>
  <c r="N427" i="13"/>
  <c r="M427" i="13"/>
  <c r="L427" i="13"/>
  <c r="K427" i="13"/>
  <c r="J427" i="13"/>
  <c r="I427" i="13"/>
  <c r="H427" i="13"/>
  <c r="G427" i="13"/>
  <c r="F427" i="13"/>
  <c r="E427" i="13"/>
  <c r="T426" i="13"/>
  <c r="R426" i="13"/>
  <c r="Q426" i="13"/>
  <c r="P426" i="13"/>
  <c r="O426" i="13"/>
  <c r="N426" i="13"/>
  <c r="M426" i="13"/>
  <c r="L426" i="13"/>
  <c r="K426" i="13"/>
  <c r="J426" i="13"/>
  <c r="I426" i="13"/>
  <c r="H426" i="13"/>
  <c r="G426" i="13"/>
  <c r="F426" i="13"/>
  <c r="E426" i="13"/>
  <c r="T425" i="13"/>
  <c r="R425" i="13"/>
  <c r="Q425" i="13"/>
  <c r="P425" i="13"/>
  <c r="O425" i="13"/>
  <c r="N425" i="13"/>
  <c r="M425" i="13"/>
  <c r="L425" i="13"/>
  <c r="K425" i="13"/>
  <c r="J425" i="13"/>
  <c r="I425" i="13"/>
  <c r="H425" i="13"/>
  <c r="G425" i="13"/>
  <c r="F425" i="13"/>
  <c r="E425" i="13"/>
  <c r="T424" i="13"/>
  <c r="R424" i="13"/>
  <c r="Q424" i="13"/>
  <c r="P424" i="13"/>
  <c r="O424" i="13"/>
  <c r="N424" i="13"/>
  <c r="M424" i="13"/>
  <c r="L424" i="13"/>
  <c r="K424" i="13"/>
  <c r="J424" i="13"/>
  <c r="I424" i="13"/>
  <c r="H424" i="13"/>
  <c r="G424" i="13"/>
  <c r="F424" i="13"/>
  <c r="E424" i="13"/>
  <c r="T423" i="13"/>
  <c r="R423" i="13"/>
  <c r="Q423" i="13"/>
  <c r="P423" i="13"/>
  <c r="O423" i="13"/>
  <c r="N423" i="13"/>
  <c r="M423" i="13"/>
  <c r="L423" i="13"/>
  <c r="K423" i="13"/>
  <c r="J423" i="13"/>
  <c r="I423" i="13"/>
  <c r="H423" i="13"/>
  <c r="G423" i="13"/>
  <c r="F423" i="13"/>
  <c r="E423" i="13"/>
  <c r="T421" i="13"/>
  <c r="R421" i="13"/>
  <c r="Q421" i="13"/>
  <c r="P421" i="13"/>
  <c r="O421" i="13"/>
  <c r="N421" i="13"/>
  <c r="M421" i="13"/>
  <c r="L421" i="13"/>
  <c r="K421" i="13"/>
  <c r="J421" i="13"/>
  <c r="I421" i="13"/>
  <c r="H421" i="13"/>
  <c r="G421" i="13"/>
  <c r="F421" i="13"/>
  <c r="E421" i="13"/>
  <c r="T420" i="13"/>
  <c r="R420" i="13"/>
  <c r="Q420" i="13"/>
  <c r="P420" i="13"/>
  <c r="O420" i="13"/>
  <c r="N420" i="13"/>
  <c r="M420" i="13"/>
  <c r="L420" i="13"/>
  <c r="K420" i="13"/>
  <c r="J420" i="13"/>
  <c r="I420" i="13"/>
  <c r="H420" i="13"/>
  <c r="G420" i="13"/>
  <c r="F420" i="13"/>
  <c r="E420" i="13"/>
  <c r="T419" i="13"/>
  <c r="R419" i="13"/>
  <c r="Q419" i="13"/>
  <c r="P419" i="13"/>
  <c r="O419" i="13"/>
  <c r="N419" i="13"/>
  <c r="M419" i="13"/>
  <c r="L419" i="13"/>
  <c r="K419" i="13"/>
  <c r="J419" i="13"/>
  <c r="I419" i="13"/>
  <c r="H419" i="13"/>
  <c r="G419" i="13"/>
  <c r="F419" i="13"/>
  <c r="E419" i="13"/>
  <c r="T418" i="13"/>
  <c r="R418" i="13"/>
  <c r="Q418" i="13"/>
  <c r="P418" i="13"/>
  <c r="O418" i="13"/>
  <c r="N418" i="13"/>
  <c r="M418" i="13"/>
  <c r="L418" i="13"/>
  <c r="K418" i="13"/>
  <c r="J418" i="13"/>
  <c r="I418" i="13"/>
  <c r="H418" i="13"/>
  <c r="G418" i="13"/>
  <c r="F418" i="13"/>
  <c r="E418" i="13"/>
  <c r="T417" i="13"/>
  <c r="R417" i="13"/>
  <c r="Q417" i="13"/>
  <c r="P417" i="13"/>
  <c r="O417" i="13"/>
  <c r="N417" i="13"/>
  <c r="M417" i="13"/>
  <c r="L417" i="13"/>
  <c r="K417" i="13"/>
  <c r="J417" i="13"/>
  <c r="I417" i="13"/>
  <c r="H417" i="13"/>
  <c r="G417" i="13"/>
  <c r="F417" i="13"/>
  <c r="E417" i="13"/>
  <c r="T416" i="13"/>
  <c r="R416" i="13"/>
  <c r="Q416" i="13"/>
  <c r="P416" i="13"/>
  <c r="O416" i="13"/>
  <c r="N416" i="13"/>
  <c r="M416" i="13"/>
  <c r="L416" i="13"/>
  <c r="K416" i="13"/>
  <c r="J416" i="13"/>
  <c r="I416" i="13"/>
  <c r="H416" i="13"/>
  <c r="G416" i="13"/>
  <c r="F416" i="13"/>
  <c r="E416" i="13"/>
  <c r="T415" i="13"/>
  <c r="R415" i="13"/>
  <c r="Q415" i="13"/>
  <c r="P415" i="13"/>
  <c r="O415" i="13"/>
  <c r="N415" i="13"/>
  <c r="M415" i="13"/>
  <c r="L415" i="13"/>
  <c r="K415" i="13"/>
  <c r="J415" i="13"/>
  <c r="I415" i="13"/>
  <c r="H415" i="13"/>
  <c r="G415" i="13"/>
  <c r="F415" i="13"/>
  <c r="E415" i="13"/>
  <c r="T413" i="13"/>
  <c r="R413" i="13"/>
  <c r="Q413" i="13"/>
  <c r="P413" i="13"/>
  <c r="O413" i="13"/>
  <c r="N413" i="13"/>
  <c r="M413" i="13"/>
  <c r="L413" i="13"/>
  <c r="K413" i="13"/>
  <c r="J413" i="13"/>
  <c r="I413" i="13"/>
  <c r="H413" i="13"/>
  <c r="G413" i="13"/>
  <c r="F413" i="13"/>
  <c r="E413" i="13"/>
  <c r="T412" i="13"/>
  <c r="R412" i="13"/>
  <c r="Q412" i="13"/>
  <c r="P412" i="13"/>
  <c r="O412" i="13"/>
  <c r="N412" i="13"/>
  <c r="M412" i="13"/>
  <c r="L412" i="13"/>
  <c r="K412" i="13"/>
  <c r="J412" i="13"/>
  <c r="I412" i="13"/>
  <c r="H412" i="13"/>
  <c r="G412" i="13"/>
  <c r="F412" i="13"/>
  <c r="E412" i="13"/>
  <c r="T411" i="13"/>
  <c r="R411" i="13"/>
  <c r="Q411" i="13"/>
  <c r="P411" i="13"/>
  <c r="O411" i="13"/>
  <c r="N411" i="13"/>
  <c r="M411" i="13"/>
  <c r="L411" i="13"/>
  <c r="K411" i="13"/>
  <c r="J411" i="13"/>
  <c r="I411" i="13"/>
  <c r="H411" i="13"/>
  <c r="G411" i="13"/>
  <c r="F411" i="13"/>
  <c r="E411" i="13"/>
  <c r="T410" i="13"/>
  <c r="R410" i="13"/>
  <c r="Q410" i="13"/>
  <c r="P410" i="13"/>
  <c r="O410" i="13"/>
  <c r="N410" i="13"/>
  <c r="M410" i="13"/>
  <c r="L410" i="13"/>
  <c r="K410" i="13"/>
  <c r="J410" i="13"/>
  <c r="I410" i="13"/>
  <c r="H410" i="13"/>
  <c r="G410" i="13"/>
  <c r="F410" i="13"/>
  <c r="E410" i="13"/>
  <c r="T409" i="13"/>
  <c r="R409" i="13"/>
  <c r="Q409" i="13"/>
  <c r="P409" i="13"/>
  <c r="O409" i="13"/>
  <c r="N409" i="13"/>
  <c r="M409" i="13"/>
  <c r="L409" i="13"/>
  <c r="K409" i="13"/>
  <c r="J409" i="13"/>
  <c r="I409" i="13"/>
  <c r="H409" i="13"/>
  <c r="G409" i="13"/>
  <c r="F409" i="13"/>
  <c r="E409" i="13"/>
  <c r="T407" i="13"/>
  <c r="R407" i="13"/>
  <c r="Q407" i="13"/>
  <c r="P407" i="13"/>
  <c r="O407" i="13"/>
  <c r="N407" i="13"/>
  <c r="M407" i="13"/>
  <c r="L407" i="13"/>
  <c r="K407" i="13"/>
  <c r="J407" i="13"/>
  <c r="I407" i="13"/>
  <c r="H407" i="13"/>
  <c r="G407" i="13"/>
  <c r="F407" i="13"/>
  <c r="E407" i="13"/>
  <c r="T406" i="13"/>
  <c r="R406" i="13"/>
  <c r="Q406" i="13"/>
  <c r="P406" i="13"/>
  <c r="O406" i="13"/>
  <c r="N406" i="13"/>
  <c r="M406" i="13"/>
  <c r="L406" i="13"/>
  <c r="K406" i="13"/>
  <c r="J406" i="13"/>
  <c r="I406" i="13"/>
  <c r="H406" i="13"/>
  <c r="G406" i="13"/>
  <c r="F406" i="13"/>
  <c r="E406" i="13"/>
  <c r="T405" i="13"/>
  <c r="R405" i="13"/>
  <c r="Q405" i="13"/>
  <c r="P405" i="13"/>
  <c r="O405" i="13"/>
  <c r="N405" i="13"/>
  <c r="M405" i="13"/>
  <c r="L405" i="13"/>
  <c r="K405" i="13"/>
  <c r="J405" i="13"/>
  <c r="I405" i="13"/>
  <c r="H405" i="13"/>
  <c r="G405" i="13"/>
  <c r="F405" i="13"/>
  <c r="E405" i="13"/>
  <c r="T404" i="13"/>
  <c r="R404" i="13"/>
  <c r="Q404" i="13"/>
  <c r="P404" i="13"/>
  <c r="O404" i="13"/>
  <c r="N404" i="13"/>
  <c r="M404" i="13"/>
  <c r="L404" i="13"/>
  <c r="K404" i="13"/>
  <c r="J404" i="13"/>
  <c r="I404" i="13"/>
  <c r="H404" i="13"/>
  <c r="G404" i="13"/>
  <c r="F404" i="13"/>
  <c r="E404" i="13"/>
  <c r="T403" i="13"/>
  <c r="R403" i="13"/>
  <c r="Q403" i="13"/>
  <c r="P403" i="13"/>
  <c r="O403" i="13"/>
  <c r="N403" i="13"/>
  <c r="M403" i="13"/>
  <c r="L403" i="13"/>
  <c r="K403" i="13"/>
  <c r="J403" i="13"/>
  <c r="I403" i="13"/>
  <c r="H403" i="13"/>
  <c r="G403" i="13"/>
  <c r="F403" i="13"/>
  <c r="E403" i="13"/>
  <c r="T402" i="13"/>
  <c r="R402" i="13"/>
  <c r="Q402" i="13"/>
  <c r="P402" i="13"/>
  <c r="O402" i="13"/>
  <c r="N402" i="13"/>
  <c r="M402" i="13"/>
  <c r="L402" i="13"/>
  <c r="K402" i="13"/>
  <c r="J402" i="13"/>
  <c r="I402" i="13"/>
  <c r="H402" i="13"/>
  <c r="G402" i="13"/>
  <c r="F402" i="13"/>
  <c r="E402" i="13"/>
  <c r="T401" i="13"/>
  <c r="R401" i="13"/>
  <c r="Q401" i="13"/>
  <c r="P401" i="13"/>
  <c r="O401" i="13"/>
  <c r="N401" i="13"/>
  <c r="M401" i="13"/>
  <c r="L401" i="13"/>
  <c r="K401" i="13"/>
  <c r="J401" i="13"/>
  <c r="I401" i="13"/>
  <c r="H401" i="13"/>
  <c r="G401" i="13"/>
  <c r="F401" i="13"/>
  <c r="E401" i="13"/>
  <c r="T400" i="13"/>
  <c r="R400" i="13"/>
  <c r="Q400" i="13"/>
  <c r="P400" i="13"/>
  <c r="O400" i="13"/>
  <c r="N400" i="13"/>
  <c r="M400" i="13"/>
  <c r="L400" i="13"/>
  <c r="K400" i="13"/>
  <c r="J400" i="13"/>
  <c r="I400" i="13"/>
  <c r="H400" i="13"/>
  <c r="G400" i="13"/>
  <c r="F400" i="13"/>
  <c r="E400" i="13"/>
  <c r="T398" i="13"/>
  <c r="R398" i="13"/>
  <c r="Q398" i="13"/>
  <c r="P398" i="13"/>
  <c r="O398" i="13"/>
  <c r="N398" i="13"/>
  <c r="M398" i="13"/>
  <c r="L398" i="13"/>
  <c r="K398" i="13"/>
  <c r="J398" i="13"/>
  <c r="I398" i="13"/>
  <c r="H398" i="13"/>
  <c r="G398" i="13"/>
  <c r="F398" i="13"/>
  <c r="E398" i="13"/>
  <c r="T397" i="13"/>
  <c r="R397" i="13"/>
  <c r="Q397" i="13"/>
  <c r="P397" i="13"/>
  <c r="O397" i="13"/>
  <c r="N397" i="13"/>
  <c r="M397" i="13"/>
  <c r="L397" i="13"/>
  <c r="K397" i="13"/>
  <c r="J397" i="13"/>
  <c r="I397" i="13"/>
  <c r="H397" i="13"/>
  <c r="G397" i="13"/>
  <c r="F397" i="13"/>
  <c r="E397" i="13"/>
  <c r="T396" i="13"/>
  <c r="R396" i="13"/>
  <c r="Q396" i="13"/>
  <c r="P396" i="13"/>
  <c r="O396" i="13"/>
  <c r="N396" i="13"/>
  <c r="M396" i="13"/>
  <c r="L396" i="13"/>
  <c r="K396" i="13"/>
  <c r="J396" i="13"/>
  <c r="I396" i="13"/>
  <c r="H396" i="13"/>
  <c r="G396" i="13"/>
  <c r="F396" i="13"/>
  <c r="E396" i="13"/>
  <c r="T395" i="13"/>
  <c r="R395" i="13"/>
  <c r="Q395" i="13"/>
  <c r="P395" i="13"/>
  <c r="O395" i="13"/>
  <c r="N395" i="13"/>
  <c r="M395" i="13"/>
  <c r="L395" i="13"/>
  <c r="K395" i="13"/>
  <c r="J395" i="13"/>
  <c r="I395" i="13"/>
  <c r="H395" i="13"/>
  <c r="G395" i="13"/>
  <c r="F395" i="13"/>
  <c r="T394" i="13"/>
  <c r="R394" i="13"/>
  <c r="Q394" i="13"/>
  <c r="P394" i="13"/>
  <c r="O394" i="13"/>
  <c r="N394" i="13"/>
  <c r="M394" i="13"/>
  <c r="L394" i="13"/>
  <c r="K394" i="13"/>
  <c r="J394" i="13"/>
  <c r="I394" i="13"/>
  <c r="H394" i="13"/>
  <c r="G394" i="13"/>
  <c r="F394" i="13"/>
  <c r="T393" i="13"/>
  <c r="R393" i="13"/>
  <c r="Q393" i="13"/>
  <c r="P393" i="13"/>
  <c r="O393" i="13"/>
  <c r="N393" i="13"/>
  <c r="M393" i="13"/>
  <c r="L393" i="13"/>
  <c r="K393" i="13"/>
  <c r="J393" i="13"/>
  <c r="I393" i="13"/>
  <c r="H393" i="13"/>
  <c r="G393" i="13"/>
  <c r="F393" i="13"/>
  <c r="T392" i="13"/>
  <c r="R392" i="13"/>
  <c r="Q392" i="13"/>
  <c r="P392" i="13"/>
  <c r="O392" i="13"/>
  <c r="N392" i="13"/>
  <c r="M392" i="13"/>
  <c r="L392" i="13"/>
  <c r="K392" i="13"/>
  <c r="J392" i="13"/>
  <c r="I392" i="13"/>
  <c r="H392" i="13"/>
  <c r="G392" i="13"/>
  <c r="F392" i="13"/>
  <c r="T391" i="13"/>
  <c r="R391" i="13"/>
  <c r="Q391" i="13"/>
  <c r="P391" i="13"/>
  <c r="O391" i="13"/>
  <c r="N391" i="13"/>
  <c r="M391" i="13"/>
  <c r="L391" i="13"/>
  <c r="K391" i="13"/>
  <c r="J391" i="13"/>
  <c r="I391" i="13"/>
  <c r="H391" i="13"/>
  <c r="G391" i="13"/>
  <c r="F391" i="13"/>
  <c r="T390" i="13"/>
  <c r="R390" i="13"/>
  <c r="Q390" i="13"/>
  <c r="P390" i="13"/>
  <c r="O390" i="13"/>
  <c r="N390" i="13"/>
  <c r="M390" i="13"/>
  <c r="L390" i="13"/>
  <c r="K390" i="13"/>
  <c r="J390" i="13"/>
  <c r="I390" i="13"/>
  <c r="H390" i="13"/>
  <c r="G390" i="13"/>
  <c r="F390" i="13"/>
  <c r="T389" i="13"/>
  <c r="R389" i="13"/>
  <c r="Q389" i="13"/>
  <c r="P389" i="13"/>
  <c r="O389" i="13"/>
  <c r="N389" i="13"/>
  <c r="M389" i="13"/>
  <c r="L389" i="13"/>
  <c r="K389" i="13"/>
  <c r="J389" i="13"/>
  <c r="I389" i="13"/>
  <c r="H389" i="13"/>
  <c r="G389" i="13"/>
  <c r="F389" i="13"/>
  <c r="T388" i="13"/>
  <c r="R388" i="13"/>
  <c r="Q388" i="13"/>
  <c r="P388" i="13"/>
  <c r="O388" i="13"/>
  <c r="N388" i="13"/>
  <c r="M388" i="13"/>
  <c r="L388" i="13"/>
  <c r="K388" i="13"/>
  <c r="J388" i="13"/>
  <c r="I388" i="13"/>
  <c r="H388" i="13"/>
  <c r="G388" i="13"/>
  <c r="F388" i="13"/>
  <c r="T387" i="13"/>
  <c r="R387" i="13"/>
  <c r="Q387" i="13"/>
  <c r="P387" i="13"/>
  <c r="O387" i="13"/>
  <c r="N387" i="13"/>
  <c r="M387" i="13"/>
  <c r="L387" i="13"/>
  <c r="K387" i="13"/>
  <c r="J387" i="13"/>
  <c r="I387" i="13"/>
  <c r="H387" i="13"/>
  <c r="G387" i="13"/>
  <c r="F387" i="13"/>
  <c r="T386" i="13"/>
  <c r="R386" i="13"/>
  <c r="Q386" i="13"/>
  <c r="P386" i="13"/>
  <c r="O386" i="13"/>
  <c r="N386" i="13"/>
  <c r="M386" i="13"/>
  <c r="L386" i="13"/>
  <c r="K386" i="13"/>
  <c r="J386" i="13"/>
  <c r="I386" i="13"/>
  <c r="H386" i="13"/>
  <c r="G386" i="13"/>
  <c r="F386" i="13"/>
  <c r="T383" i="13"/>
  <c r="R383" i="13"/>
  <c r="Q383" i="13"/>
  <c r="P383" i="13"/>
  <c r="O383" i="13"/>
  <c r="N383" i="13"/>
  <c r="M383" i="13"/>
  <c r="L383" i="13"/>
  <c r="K383" i="13"/>
  <c r="J383" i="13"/>
  <c r="I383" i="13"/>
  <c r="H383" i="13"/>
  <c r="G383" i="13"/>
  <c r="F383" i="13"/>
  <c r="T381" i="13"/>
  <c r="R381" i="13"/>
  <c r="Q381" i="13"/>
  <c r="P381" i="13"/>
  <c r="O381" i="13"/>
  <c r="N381" i="13"/>
  <c r="M381" i="13"/>
  <c r="L381" i="13"/>
  <c r="K381" i="13"/>
  <c r="J381" i="13"/>
  <c r="I381" i="13"/>
  <c r="H381" i="13"/>
  <c r="G381" i="13"/>
  <c r="F381" i="13"/>
  <c r="T380" i="13"/>
  <c r="R380" i="13"/>
  <c r="Q380" i="13"/>
  <c r="P380" i="13"/>
  <c r="O380" i="13"/>
  <c r="N380" i="13"/>
  <c r="M380" i="13"/>
  <c r="L380" i="13"/>
  <c r="K380" i="13"/>
  <c r="J380" i="13"/>
  <c r="I380" i="13"/>
  <c r="H380" i="13"/>
  <c r="G380" i="13"/>
  <c r="F380" i="13"/>
  <c r="E380" i="13"/>
  <c r="T379" i="13"/>
  <c r="R379" i="13"/>
  <c r="Q379" i="13"/>
  <c r="P379" i="13"/>
  <c r="O379" i="13"/>
  <c r="N379" i="13"/>
  <c r="M379" i="13"/>
  <c r="L379" i="13"/>
  <c r="K379" i="13"/>
  <c r="J379" i="13"/>
  <c r="I379" i="13"/>
  <c r="H379" i="13"/>
  <c r="G379" i="13"/>
  <c r="F379" i="13"/>
  <c r="E379" i="13"/>
  <c r="T378" i="13"/>
  <c r="R378" i="13"/>
  <c r="Q378" i="13"/>
  <c r="P378" i="13"/>
  <c r="O378" i="13"/>
  <c r="N378" i="13"/>
  <c r="M378" i="13"/>
  <c r="L378" i="13"/>
  <c r="K378" i="13"/>
  <c r="J378" i="13"/>
  <c r="I378" i="13"/>
  <c r="H378" i="13"/>
  <c r="G378" i="13"/>
  <c r="F378" i="13"/>
  <c r="E378" i="13"/>
  <c r="T377" i="13"/>
  <c r="R377" i="13"/>
  <c r="Q377" i="13"/>
  <c r="P377" i="13"/>
  <c r="O377" i="13"/>
  <c r="N377" i="13"/>
  <c r="M377" i="13"/>
  <c r="L377" i="13"/>
  <c r="K377" i="13"/>
  <c r="J377" i="13"/>
  <c r="I377" i="13"/>
  <c r="H377" i="13"/>
  <c r="G377" i="13"/>
  <c r="F377" i="13"/>
  <c r="E377" i="13"/>
  <c r="T376" i="13"/>
  <c r="R376" i="13"/>
  <c r="Q376" i="13"/>
  <c r="P376" i="13"/>
  <c r="O376" i="13"/>
  <c r="N376" i="13"/>
  <c r="M376" i="13"/>
  <c r="L376" i="13"/>
  <c r="K376" i="13"/>
  <c r="J376" i="13"/>
  <c r="I376" i="13"/>
  <c r="H376" i="13"/>
  <c r="G376" i="13"/>
  <c r="F376" i="13"/>
  <c r="E376" i="13"/>
  <c r="T374" i="13"/>
  <c r="R374" i="13"/>
  <c r="Q374" i="13"/>
  <c r="P374" i="13"/>
  <c r="O374" i="13"/>
  <c r="N374" i="13"/>
  <c r="M374" i="13"/>
  <c r="L374" i="13"/>
  <c r="K374" i="13"/>
  <c r="J374" i="13"/>
  <c r="I374" i="13"/>
  <c r="H374" i="13"/>
  <c r="G374" i="13"/>
  <c r="F374" i="13"/>
  <c r="E374" i="13"/>
  <c r="T371" i="13"/>
  <c r="R371" i="13"/>
  <c r="Q371" i="13"/>
  <c r="P371" i="13"/>
  <c r="O371" i="13"/>
  <c r="N371" i="13"/>
  <c r="M371" i="13"/>
  <c r="L371" i="13"/>
  <c r="K371" i="13"/>
  <c r="J371" i="13"/>
  <c r="I371" i="13"/>
  <c r="H371" i="13"/>
  <c r="G371" i="13"/>
  <c r="F371" i="13"/>
  <c r="E371" i="13"/>
  <c r="T370" i="13"/>
  <c r="R370" i="13"/>
  <c r="Q370" i="13"/>
  <c r="P370" i="13"/>
  <c r="O370" i="13"/>
  <c r="N370" i="13"/>
  <c r="M370" i="13"/>
  <c r="L370" i="13"/>
  <c r="K370" i="13"/>
  <c r="J370" i="13"/>
  <c r="I370" i="13"/>
  <c r="H370" i="13"/>
  <c r="G370" i="13"/>
  <c r="F370" i="13"/>
  <c r="E370" i="13"/>
  <c r="T368" i="13"/>
  <c r="R368" i="13"/>
  <c r="Q368" i="13"/>
  <c r="P368" i="13"/>
  <c r="O368" i="13"/>
  <c r="N368" i="13"/>
  <c r="M368" i="13"/>
  <c r="L368" i="13"/>
  <c r="K368" i="13"/>
  <c r="J368" i="13"/>
  <c r="I368" i="13"/>
  <c r="H368" i="13"/>
  <c r="G368" i="13"/>
  <c r="F368" i="13"/>
  <c r="E368" i="13"/>
  <c r="T366" i="13"/>
  <c r="R366" i="13"/>
  <c r="Q366" i="13"/>
  <c r="P366" i="13"/>
  <c r="O366" i="13"/>
  <c r="N366" i="13"/>
  <c r="M366" i="13"/>
  <c r="L366" i="13"/>
  <c r="K366" i="13"/>
  <c r="J366" i="13"/>
  <c r="I366" i="13"/>
  <c r="H366" i="13"/>
  <c r="G366" i="13"/>
  <c r="F366" i="13"/>
  <c r="E366" i="13"/>
  <c r="T365" i="13"/>
  <c r="R365" i="13"/>
  <c r="Q365" i="13"/>
  <c r="P365" i="13"/>
  <c r="O365" i="13"/>
  <c r="N365" i="13"/>
  <c r="M365" i="13"/>
  <c r="L365" i="13"/>
  <c r="K365" i="13"/>
  <c r="J365" i="13"/>
  <c r="I365" i="13"/>
  <c r="H365" i="13"/>
  <c r="G365" i="13"/>
  <c r="F365" i="13"/>
  <c r="E365" i="13"/>
  <c r="T364" i="13"/>
  <c r="R364" i="13"/>
  <c r="Q364" i="13"/>
  <c r="P364" i="13"/>
  <c r="O364" i="13"/>
  <c r="N364" i="13"/>
  <c r="M364" i="13"/>
  <c r="L364" i="13"/>
  <c r="K364" i="13"/>
  <c r="J364" i="13"/>
  <c r="I364" i="13"/>
  <c r="H364" i="13"/>
  <c r="G364" i="13"/>
  <c r="F364" i="13"/>
  <c r="E364" i="13"/>
  <c r="T363" i="13"/>
  <c r="R363" i="13"/>
  <c r="Q363" i="13"/>
  <c r="P363" i="13"/>
  <c r="O363" i="13"/>
  <c r="N363" i="13"/>
  <c r="M363" i="13"/>
  <c r="L363" i="13"/>
  <c r="K363" i="13"/>
  <c r="J363" i="13"/>
  <c r="I363" i="13"/>
  <c r="H363" i="13"/>
  <c r="G363" i="13"/>
  <c r="F363" i="13"/>
  <c r="E363" i="13"/>
  <c r="T362" i="13"/>
  <c r="R362" i="13"/>
  <c r="Q362" i="13"/>
  <c r="P362" i="13"/>
  <c r="O362" i="13"/>
  <c r="N362" i="13"/>
  <c r="M362" i="13"/>
  <c r="L362" i="13"/>
  <c r="K362" i="13"/>
  <c r="J362" i="13"/>
  <c r="I362" i="13"/>
  <c r="H362" i="13"/>
  <c r="G362" i="13"/>
  <c r="F362" i="13"/>
  <c r="E362" i="13"/>
  <c r="T361" i="13"/>
  <c r="R361" i="13"/>
  <c r="Q361" i="13"/>
  <c r="P361" i="13"/>
  <c r="O361" i="13"/>
  <c r="N361" i="13"/>
  <c r="M361" i="13"/>
  <c r="L361" i="13"/>
  <c r="K361" i="13"/>
  <c r="J361" i="13"/>
  <c r="I361" i="13"/>
  <c r="H361" i="13"/>
  <c r="G361" i="13"/>
  <c r="F361" i="13"/>
  <c r="E361" i="13"/>
  <c r="T360" i="13"/>
  <c r="R360" i="13"/>
  <c r="Q360" i="13"/>
  <c r="P360" i="13"/>
  <c r="O360" i="13"/>
  <c r="N360" i="13"/>
  <c r="M360" i="13"/>
  <c r="L360" i="13"/>
  <c r="K360" i="13"/>
  <c r="J360" i="13"/>
  <c r="I360" i="13"/>
  <c r="H360" i="13"/>
  <c r="G360" i="13"/>
  <c r="F360" i="13"/>
  <c r="E360" i="13"/>
  <c r="T359" i="13"/>
  <c r="R359" i="13"/>
  <c r="Q359" i="13"/>
  <c r="P359" i="13"/>
  <c r="O359" i="13"/>
  <c r="N359" i="13"/>
  <c r="M359" i="13"/>
  <c r="L359" i="13"/>
  <c r="K359" i="13"/>
  <c r="J359" i="13"/>
  <c r="I359" i="13"/>
  <c r="H359" i="13"/>
  <c r="G359" i="13"/>
  <c r="F359" i="13"/>
  <c r="E359" i="13"/>
  <c r="T358" i="13"/>
  <c r="R358" i="13"/>
  <c r="Q358" i="13"/>
  <c r="P358" i="13"/>
  <c r="O358" i="13"/>
  <c r="N358" i="13"/>
  <c r="M358" i="13"/>
  <c r="L358" i="13"/>
  <c r="K358" i="13"/>
  <c r="J358" i="13"/>
  <c r="I358" i="13"/>
  <c r="H358" i="13"/>
  <c r="G358" i="13"/>
  <c r="F358" i="13"/>
  <c r="E358" i="13"/>
  <c r="T357" i="13"/>
  <c r="R357" i="13"/>
  <c r="Q357" i="13"/>
  <c r="P357" i="13"/>
  <c r="O357" i="13"/>
  <c r="N357" i="13"/>
  <c r="M357" i="13"/>
  <c r="L357" i="13"/>
  <c r="K357" i="13"/>
  <c r="J357" i="13"/>
  <c r="I357" i="13"/>
  <c r="H357" i="13"/>
  <c r="G357" i="13"/>
  <c r="F357" i="13"/>
  <c r="E357" i="13"/>
  <c r="T356" i="13"/>
  <c r="R356" i="13"/>
  <c r="Q356" i="13"/>
  <c r="P356" i="13"/>
  <c r="O356" i="13"/>
  <c r="N356" i="13"/>
  <c r="M356" i="13"/>
  <c r="L356" i="13"/>
  <c r="K356" i="13"/>
  <c r="J356" i="13"/>
  <c r="I356" i="13"/>
  <c r="H356" i="13"/>
  <c r="G356" i="13"/>
  <c r="F356" i="13"/>
  <c r="E356" i="13"/>
  <c r="T355" i="13"/>
  <c r="R355" i="13"/>
  <c r="Q355" i="13"/>
  <c r="P355" i="13"/>
  <c r="O355" i="13"/>
  <c r="N355" i="13"/>
  <c r="M355" i="13"/>
  <c r="L355" i="13"/>
  <c r="K355" i="13"/>
  <c r="J355" i="13"/>
  <c r="I355" i="13"/>
  <c r="H355" i="13"/>
  <c r="G355" i="13"/>
  <c r="F355" i="13"/>
  <c r="E355" i="13"/>
  <c r="T354" i="13"/>
  <c r="R354" i="13"/>
  <c r="Q354" i="13"/>
  <c r="P354" i="13"/>
  <c r="O354" i="13"/>
  <c r="N354" i="13"/>
  <c r="M354" i="13"/>
  <c r="L354" i="13"/>
  <c r="K354" i="13"/>
  <c r="J354" i="13"/>
  <c r="I354" i="13"/>
  <c r="H354" i="13"/>
  <c r="G354" i="13"/>
  <c r="F354" i="13"/>
  <c r="E354" i="13"/>
  <c r="T353" i="13"/>
  <c r="R353" i="13"/>
  <c r="Q353" i="13"/>
  <c r="P353" i="13"/>
  <c r="O353" i="13"/>
  <c r="N353" i="13"/>
  <c r="M353" i="13"/>
  <c r="L353" i="13"/>
  <c r="K353" i="13"/>
  <c r="J353" i="13"/>
  <c r="I353" i="13"/>
  <c r="H353" i="13"/>
  <c r="G353" i="13"/>
  <c r="F353" i="13"/>
  <c r="E353" i="13"/>
  <c r="T352" i="13"/>
  <c r="R352" i="13"/>
  <c r="Q352" i="13"/>
  <c r="P352" i="13"/>
  <c r="O352" i="13"/>
  <c r="N352" i="13"/>
  <c r="M352" i="13"/>
  <c r="L352" i="13"/>
  <c r="K352" i="13"/>
  <c r="J352" i="13"/>
  <c r="I352" i="13"/>
  <c r="H352" i="13"/>
  <c r="G352" i="13"/>
  <c r="F352" i="13"/>
  <c r="E352" i="13"/>
  <c r="T351" i="13"/>
  <c r="R351" i="13"/>
  <c r="Q351" i="13"/>
  <c r="P351" i="13"/>
  <c r="O351" i="13"/>
  <c r="N351" i="13"/>
  <c r="M351" i="13"/>
  <c r="L351" i="13"/>
  <c r="K351" i="13"/>
  <c r="J351" i="13"/>
  <c r="I351" i="13"/>
  <c r="H351" i="13"/>
  <c r="G351" i="13"/>
  <c r="F351" i="13"/>
  <c r="E351" i="13"/>
  <c r="T350" i="13"/>
  <c r="R350" i="13"/>
  <c r="Q350" i="13"/>
  <c r="P350" i="13"/>
  <c r="O350" i="13"/>
  <c r="N350" i="13"/>
  <c r="M350" i="13"/>
  <c r="L350" i="13"/>
  <c r="K350" i="13"/>
  <c r="J350" i="13"/>
  <c r="I350" i="13"/>
  <c r="H350" i="13"/>
  <c r="G350" i="13"/>
  <c r="F350" i="13"/>
  <c r="E350" i="13"/>
  <c r="T345" i="13"/>
  <c r="R345" i="13"/>
  <c r="Q345" i="13"/>
  <c r="P345" i="13"/>
  <c r="O345" i="13"/>
  <c r="N345" i="13"/>
  <c r="M345" i="13"/>
  <c r="L345" i="13"/>
  <c r="K345" i="13"/>
  <c r="J345" i="13"/>
  <c r="I345" i="13"/>
  <c r="H345" i="13"/>
  <c r="G345" i="13"/>
  <c r="F345" i="13"/>
  <c r="E345" i="13"/>
  <c r="T344" i="13"/>
  <c r="R344" i="13"/>
  <c r="Q344" i="13"/>
  <c r="P344" i="13"/>
  <c r="O344" i="13"/>
  <c r="N344" i="13"/>
  <c r="M344" i="13"/>
  <c r="L344" i="13"/>
  <c r="K344" i="13"/>
  <c r="J344" i="13"/>
  <c r="I344" i="13"/>
  <c r="H344" i="13"/>
  <c r="G344" i="13"/>
  <c r="F344" i="13"/>
  <c r="E344" i="13"/>
  <c r="T342" i="13"/>
  <c r="R342" i="13"/>
  <c r="Q342" i="13"/>
  <c r="P342" i="13"/>
  <c r="O342" i="13"/>
  <c r="N342" i="13"/>
  <c r="M342" i="13"/>
  <c r="L342" i="13"/>
  <c r="K342" i="13"/>
  <c r="J342" i="13"/>
  <c r="I342" i="13"/>
  <c r="H342" i="13"/>
  <c r="G342" i="13"/>
  <c r="F342" i="13"/>
  <c r="E342" i="13"/>
  <c r="T341" i="13"/>
  <c r="R341" i="13"/>
  <c r="Q341" i="13"/>
  <c r="P341" i="13"/>
  <c r="O341" i="13"/>
  <c r="N341" i="13"/>
  <c r="M341" i="13"/>
  <c r="L341" i="13"/>
  <c r="K341" i="13"/>
  <c r="J341" i="13"/>
  <c r="I341" i="13"/>
  <c r="H341" i="13"/>
  <c r="G341" i="13"/>
  <c r="F341" i="13"/>
  <c r="E341" i="13"/>
  <c r="T340" i="13"/>
  <c r="R340" i="13"/>
  <c r="Q340" i="13"/>
  <c r="P340" i="13"/>
  <c r="O340" i="13"/>
  <c r="N340" i="13"/>
  <c r="M340" i="13"/>
  <c r="L340" i="13"/>
  <c r="K340" i="13"/>
  <c r="J340" i="13"/>
  <c r="I340" i="13"/>
  <c r="H340" i="13"/>
  <c r="G340" i="13"/>
  <c r="F340" i="13"/>
  <c r="E340" i="13"/>
  <c r="T339" i="13"/>
  <c r="R339" i="13"/>
  <c r="Q339" i="13"/>
  <c r="P339" i="13"/>
  <c r="O339" i="13"/>
  <c r="N339" i="13"/>
  <c r="M339" i="13"/>
  <c r="L339" i="13"/>
  <c r="K339" i="13"/>
  <c r="J339" i="13"/>
  <c r="I339" i="13"/>
  <c r="H339" i="13"/>
  <c r="G339" i="13"/>
  <c r="F339" i="13"/>
  <c r="E339" i="13"/>
  <c r="T338" i="13"/>
  <c r="R338" i="13"/>
  <c r="Q338" i="13"/>
  <c r="P338" i="13"/>
  <c r="O338" i="13"/>
  <c r="N338" i="13"/>
  <c r="M338" i="13"/>
  <c r="L338" i="13"/>
  <c r="K338" i="13"/>
  <c r="J338" i="13"/>
  <c r="I338" i="13"/>
  <c r="H338" i="13"/>
  <c r="G338" i="13"/>
  <c r="F338" i="13"/>
  <c r="E338" i="13"/>
  <c r="T336" i="13"/>
  <c r="R336" i="13"/>
  <c r="Q336" i="13"/>
  <c r="P336" i="13"/>
  <c r="O336" i="13"/>
  <c r="N336" i="13"/>
  <c r="M336" i="13"/>
  <c r="L336" i="13"/>
  <c r="K336" i="13"/>
  <c r="J336" i="13"/>
  <c r="I336" i="13"/>
  <c r="H336" i="13"/>
  <c r="G336" i="13"/>
  <c r="F336" i="13"/>
  <c r="E336" i="13"/>
  <c r="T334" i="13"/>
  <c r="R334" i="13"/>
  <c r="Q334" i="13"/>
  <c r="P334" i="13"/>
  <c r="O334" i="13"/>
  <c r="N334" i="13"/>
  <c r="M334" i="13"/>
  <c r="L334" i="13"/>
  <c r="K334" i="13"/>
  <c r="J334" i="13"/>
  <c r="I334" i="13"/>
  <c r="H334" i="13"/>
  <c r="G334" i="13"/>
  <c r="F334" i="13"/>
  <c r="E334" i="13"/>
  <c r="T331" i="13"/>
  <c r="R331" i="13"/>
  <c r="Q331" i="13"/>
  <c r="P331" i="13"/>
  <c r="O331" i="13"/>
  <c r="N331" i="13"/>
  <c r="M331" i="13"/>
  <c r="L331" i="13"/>
  <c r="K331" i="13"/>
  <c r="J331" i="13"/>
  <c r="I331" i="13"/>
  <c r="H331" i="13"/>
  <c r="G331" i="13"/>
  <c r="F331" i="13"/>
  <c r="E331" i="13"/>
  <c r="T330" i="13"/>
  <c r="R330" i="13"/>
  <c r="Q330" i="13"/>
  <c r="P330" i="13"/>
  <c r="O330" i="13"/>
  <c r="N330" i="13"/>
  <c r="M330" i="13"/>
  <c r="L330" i="13"/>
  <c r="K330" i="13"/>
  <c r="J330" i="13"/>
  <c r="I330" i="13"/>
  <c r="H330" i="13"/>
  <c r="G330" i="13"/>
  <c r="F330" i="13"/>
  <c r="E330" i="13"/>
  <c r="T329" i="13"/>
  <c r="R329" i="13"/>
  <c r="Q329" i="13"/>
  <c r="P329" i="13"/>
  <c r="O329" i="13"/>
  <c r="N329" i="13"/>
  <c r="M329" i="13"/>
  <c r="L329" i="13"/>
  <c r="K329" i="13"/>
  <c r="J329" i="13"/>
  <c r="I329" i="13"/>
  <c r="H329" i="13"/>
  <c r="G329" i="13"/>
  <c r="F329" i="13"/>
  <c r="E329" i="13"/>
  <c r="T328" i="13"/>
  <c r="R328" i="13"/>
  <c r="Q328" i="13"/>
  <c r="P328" i="13"/>
  <c r="O328" i="13"/>
  <c r="N328" i="13"/>
  <c r="M328" i="13"/>
  <c r="L328" i="13"/>
  <c r="K328" i="13"/>
  <c r="J328" i="13"/>
  <c r="I328" i="13"/>
  <c r="H328" i="13"/>
  <c r="G328" i="13"/>
  <c r="F328" i="13"/>
  <c r="E328" i="13"/>
  <c r="T326" i="13"/>
  <c r="R326" i="13"/>
  <c r="Q326" i="13"/>
  <c r="P326" i="13"/>
  <c r="O326" i="13"/>
  <c r="N326" i="13"/>
  <c r="M326" i="13"/>
  <c r="L326" i="13"/>
  <c r="K326" i="13"/>
  <c r="J326" i="13"/>
  <c r="I326" i="13"/>
  <c r="H326" i="13"/>
  <c r="G326" i="13"/>
  <c r="F326" i="13"/>
  <c r="E326" i="13"/>
  <c r="T325" i="13"/>
  <c r="R325" i="13"/>
  <c r="Q325" i="13"/>
  <c r="P325" i="13"/>
  <c r="O325" i="13"/>
  <c r="N325" i="13"/>
  <c r="M325" i="13"/>
  <c r="L325" i="13"/>
  <c r="K325" i="13"/>
  <c r="J325" i="13"/>
  <c r="I325" i="13"/>
  <c r="H325" i="13"/>
  <c r="G325" i="13"/>
  <c r="F325" i="13"/>
  <c r="E325" i="13"/>
  <c r="T320" i="13"/>
  <c r="R320" i="13"/>
  <c r="Q320" i="13"/>
  <c r="P320" i="13"/>
  <c r="O320" i="13"/>
  <c r="N320" i="13"/>
  <c r="M320" i="13"/>
  <c r="L320" i="13"/>
  <c r="K320" i="13"/>
  <c r="J320" i="13"/>
  <c r="I320" i="13"/>
  <c r="H320" i="13"/>
  <c r="G320" i="13"/>
  <c r="F320" i="13"/>
  <c r="E320" i="13"/>
  <c r="T319" i="13"/>
  <c r="R319" i="13"/>
  <c r="Q319" i="13"/>
  <c r="P319" i="13"/>
  <c r="O319" i="13"/>
  <c r="N319" i="13"/>
  <c r="M319" i="13"/>
  <c r="L319" i="13"/>
  <c r="K319" i="13"/>
  <c r="J319" i="13"/>
  <c r="I319" i="13"/>
  <c r="H319" i="13"/>
  <c r="G319" i="13"/>
  <c r="F319" i="13"/>
  <c r="E319" i="13"/>
  <c r="T318" i="13"/>
  <c r="R318" i="13"/>
  <c r="Q318" i="13"/>
  <c r="P318" i="13"/>
  <c r="O318" i="13"/>
  <c r="N318" i="13"/>
  <c r="M318" i="13"/>
  <c r="L318" i="13"/>
  <c r="K318" i="13"/>
  <c r="J318" i="13"/>
  <c r="I318" i="13"/>
  <c r="H318" i="13"/>
  <c r="G318" i="13"/>
  <c r="F318" i="13"/>
  <c r="E318" i="13"/>
  <c r="T317" i="13"/>
  <c r="R317" i="13"/>
  <c r="Q317" i="13"/>
  <c r="P317" i="13"/>
  <c r="O317" i="13"/>
  <c r="N317" i="13"/>
  <c r="M317" i="13"/>
  <c r="L317" i="13"/>
  <c r="K317" i="13"/>
  <c r="J317" i="13"/>
  <c r="I317" i="13"/>
  <c r="H317" i="13"/>
  <c r="G317" i="13"/>
  <c r="F317" i="13"/>
  <c r="E317" i="13"/>
  <c r="T316" i="13"/>
  <c r="R316" i="13"/>
  <c r="Q316" i="13"/>
  <c r="P316" i="13"/>
  <c r="O316" i="13"/>
  <c r="N316" i="13"/>
  <c r="M316" i="13"/>
  <c r="L316" i="13"/>
  <c r="K316" i="13"/>
  <c r="J316" i="13"/>
  <c r="I316" i="13"/>
  <c r="H316" i="13"/>
  <c r="G316" i="13"/>
  <c r="F316" i="13"/>
  <c r="E316" i="13"/>
  <c r="T313" i="13"/>
  <c r="R313" i="13"/>
  <c r="Q313" i="13"/>
  <c r="P313" i="13"/>
  <c r="O313" i="13"/>
  <c r="N313" i="13"/>
  <c r="M313" i="13"/>
  <c r="L313" i="13"/>
  <c r="K313" i="13"/>
  <c r="J313" i="13"/>
  <c r="I313" i="13"/>
  <c r="H313" i="13"/>
  <c r="G313" i="13"/>
  <c r="F313" i="13"/>
  <c r="E313" i="13"/>
  <c r="T310" i="13"/>
  <c r="R310" i="13"/>
  <c r="Q310" i="13"/>
  <c r="P310" i="13"/>
  <c r="O310" i="13"/>
  <c r="N310" i="13"/>
  <c r="M310" i="13"/>
  <c r="L310" i="13"/>
  <c r="K310" i="13"/>
  <c r="J310" i="13"/>
  <c r="I310" i="13"/>
  <c r="H310" i="13"/>
  <c r="G310" i="13"/>
  <c r="F310" i="13"/>
  <c r="E310" i="13"/>
  <c r="T309" i="13"/>
  <c r="R309" i="13"/>
  <c r="Q309" i="13"/>
  <c r="P309" i="13"/>
  <c r="O309" i="13"/>
  <c r="N309" i="13"/>
  <c r="M309" i="13"/>
  <c r="L309" i="13"/>
  <c r="K309" i="13"/>
  <c r="J309" i="13"/>
  <c r="I309" i="13"/>
  <c r="H309" i="13"/>
  <c r="G309" i="13"/>
  <c r="F309" i="13"/>
  <c r="E309" i="13"/>
  <c r="T308" i="13"/>
  <c r="R308" i="13"/>
  <c r="Q308" i="13"/>
  <c r="P308" i="13"/>
  <c r="O308" i="13"/>
  <c r="N308" i="13"/>
  <c r="M308" i="13"/>
  <c r="L308" i="13"/>
  <c r="K308" i="13"/>
  <c r="J308" i="13"/>
  <c r="I308" i="13"/>
  <c r="H308" i="13"/>
  <c r="G308" i="13"/>
  <c r="F308" i="13"/>
  <c r="E308" i="13"/>
  <c r="T305" i="13"/>
  <c r="R305" i="13"/>
  <c r="Q305" i="13"/>
  <c r="P305" i="13"/>
  <c r="O305" i="13"/>
  <c r="N305" i="13"/>
  <c r="M305" i="13"/>
  <c r="L305" i="13"/>
  <c r="K305" i="13"/>
  <c r="J305" i="13"/>
  <c r="I305" i="13"/>
  <c r="H305" i="13"/>
  <c r="G305" i="13"/>
  <c r="F305" i="13"/>
  <c r="E305" i="13"/>
  <c r="T304" i="13"/>
  <c r="R304" i="13"/>
  <c r="Q304" i="13"/>
  <c r="P304" i="13"/>
  <c r="O304" i="13"/>
  <c r="N304" i="13"/>
  <c r="M304" i="13"/>
  <c r="L304" i="13"/>
  <c r="K304" i="13"/>
  <c r="J304" i="13"/>
  <c r="I304" i="13"/>
  <c r="H304" i="13"/>
  <c r="G304" i="13"/>
  <c r="F304" i="13"/>
  <c r="E304" i="13"/>
  <c r="T303" i="13"/>
  <c r="R303" i="13"/>
  <c r="Q303" i="13"/>
  <c r="P303" i="13"/>
  <c r="O303" i="13"/>
  <c r="N303" i="13"/>
  <c r="M303" i="13"/>
  <c r="L303" i="13"/>
  <c r="K303" i="13"/>
  <c r="J303" i="13"/>
  <c r="I303" i="13"/>
  <c r="H303" i="13"/>
  <c r="G303" i="13"/>
  <c r="F303" i="13"/>
  <c r="E303" i="13"/>
  <c r="T302" i="13"/>
  <c r="R302" i="13"/>
  <c r="Q302" i="13"/>
  <c r="P302" i="13"/>
  <c r="O302" i="13"/>
  <c r="N302" i="13"/>
  <c r="M302" i="13"/>
  <c r="L302" i="13"/>
  <c r="K302" i="13"/>
  <c r="J302" i="13"/>
  <c r="I302" i="13"/>
  <c r="H302" i="13"/>
  <c r="G302" i="13"/>
  <c r="F302" i="13"/>
  <c r="E302" i="13"/>
  <c r="T300" i="13"/>
  <c r="R300" i="13"/>
  <c r="Q300" i="13"/>
  <c r="P300" i="13"/>
  <c r="O300" i="13"/>
  <c r="N300" i="13"/>
  <c r="M300" i="13"/>
  <c r="L300" i="13"/>
  <c r="K300" i="13"/>
  <c r="J300" i="13"/>
  <c r="I300" i="13"/>
  <c r="H300" i="13"/>
  <c r="G300" i="13"/>
  <c r="F300" i="13"/>
  <c r="E300" i="13"/>
  <c r="T299" i="13"/>
  <c r="R299" i="13"/>
  <c r="Q299" i="13"/>
  <c r="P299" i="13"/>
  <c r="O299" i="13"/>
  <c r="N299" i="13"/>
  <c r="M299" i="13"/>
  <c r="L299" i="13"/>
  <c r="K299" i="13"/>
  <c r="J299" i="13"/>
  <c r="I299" i="13"/>
  <c r="H299" i="13"/>
  <c r="G299" i="13"/>
  <c r="F299" i="13"/>
  <c r="E299" i="13"/>
  <c r="T298" i="13"/>
  <c r="R298" i="13"/>
  <c r="Q298" i="13"/>
  <c r="P298" i="13"/>
  <c r="O298" i="13"/>
  <c r="N298" i="13"/>
  <c r="M298" i="13"/>
  <c r="L298" i="13"/>
  <c r="K298" i="13"/>
  <c r="J298" i="13"/>
  <c r="I298" i="13"/>
  <c r="H298" i="13"/>
  <c r="G298" i="13"/>
  <c r="F298" i="13"/>
  <c r="E298" i="13"/>
  <c r="T297" i="13"/>
  <c r="R297" i="13"/>
  <c r="Q297" i="13"/>
  <c r="P297" i="13"/>
  <c r="O297" i="13"/>
  <c r="N297" i="13"/>
  <c r="M297" i="13"/>
  <c r="L297" i="13"/>
  <c r="K297" i="13"/>
  <c r="J297" i="13"/>
  <c r="I297" i="13"/>
  <c r="H297" i="13"/>
  <c r="G297" i="13"/>
  <c r="F297" i="13"/>
  <c r="E297" i="13"/>
  <c r="T296" i="13"/>
  <c r="R296" i="13"/>
  <c r="Q296" i="13"/>
  <c r="P296" i="13"/>
  <c r="O296" i="13"/>
  <c r="N296" i="13"/>
  <c r="M296" i="13"/>
  <c r="L296" i="13"/>
  <c r="K296" i="13"/>
  <c r="J296" i="13"/>
  <c r="I296" i="13"/>
  <c r="H296" i="13"/>
  <c r="G296" i="13"/>
  <c r="F296" i="13"/>
  <c r="E296" i="13"/>
  <c r="T295" i="13"/>
  <c r="R295" i="13"/>
  <c r="Q295" i="13"/>
  <c r="P295" i="13"/>
  <c r="O295" i="13"/>
  <c r="N295" i="13"/>
  <c r="M295" i="13"/>
  <c r="L295" i="13"/>
  <c r="K295" i="13"/>
  <c r="J295" i="13"/>
  <c r="I295" i="13"/>
  <c r="H295" i="13"/>
  <c r="G295" i="13"/>
  <c r="F295" i="13"/>
  <c r="E295" i="13"/>
  <c r="T293" i="13"/>
  <c r="R293" i="13"/>
  <c r="Q293" i="13"/>
  <c r="P293" i="13"/>
  <c r="O293" i="13"/>
  <c r="N293" i="13"/>
  <c r="M293" i="13"/>
  <c r="L293" i="13"/>
  <c r="K293" i="13"/>
  <c r="J293" i="13"/>
  <c r="I293" i="13"/>
  <c r="H293" i="13"/>
  <c r="G293" i="13"/>
  <c r="F293" i="13"/>
  <c r="E293" i="13"/>
  <c r="T292" i="13"/>
  <c r="R292" i="13"/>
  <c r="Q292" i="13"/>
  <c r="P292" i="13"/>
  <c r="O292" i="13"/>
  <c r="N292" i="13"/>
  <c r="M292" i="13"/>
  <c r="L292" i="13"/>
  <c r="K292" i="13"/>
  <c r="J292" i="13"/>
  <c r="I292" i="13"/>
  <c r="H292" i="13"/>
  <c r="G292" i="13"/>
  <c r="F292" i="13"/>
  <c r="E292" i="13"/>
  <c r="T291" i="13"/>
  <c r="R291" i="13"/>
  <c r="Q291" i="13"/>
  <c r="P291" i="13"/>
  <c r="O291" i="13"/>
  <c r="N291" i="13"/>
  <c r="M291" i="13"/>
  <c r="L291" i="13"/>
  <c r="K291" i="13"/>
  <c r="J291" i="13"/>
  <c r="I291" i="13"/>
  <c r="H291" i="13"/>
  <c r="G291" i="13"/>
  <c r="F291" i="13"/>
  <c r="E291" i="13"/>
  <c r="T290" i="13"/>
  <c r="R290" i="13"/>
  <c r="Q290" i="13"/>
  <c r="P290" i="13"/>
  <c r="O290" i="13"/>
  <c r="N290" i="13"/>
  <c r="M290" i="13"/>
  <c r="L290" i="13"/>
  <c r="K290" i="13"/>
  <c r="J290" i="13"/>
  <c r="I290" i="13"/>
  <c r="H290" i="13"/>
  <c r="G290" i="13"/>
  <c r="F290" i="13"/>
  <c r="E290" i="13"/>
  <c r="T289" i="13"/>
  <c r="R289" i="13"/>
  <c r="Q289" i="13"/>
  <c r="P289" i="13"/>
  <c r="O289" i="13"/>
  <c r="N289" i="13"/>
  <c r="M289" i="13"/>
  <c r="L289" i="13"/>
  <c r="K289" i="13"/>
  <c r="J289" i="13"/>
  <c r="I289" i="13"/>
  <c r="H289" i="13"/>
  <c r="G289" i="13"/>
  <c r="F289" i="13"/>
  <c r="E289" i="13"/>
  <c r="T288" i="13"/>
  <c r="R288" i="13"/>
  <c r="Q288" i="13"/>
  <c r="P288" i="13"/>
  <c r="O288" i="13"/>
  <c r="N288" i="13"/>
  <c r="M288" i="13"/>
  <c r="L288" i="13"/>
  <c r="K288" i="13"/>
  <c r="J288" i="13"/>
  <c r="I288" i="13"/>
  <c r="H288" i="13"/>
  <c r="G288" i="13"/>
  <c r="F288" i="13"/>
  <c r="E288" i="13"/>
  <c r="T287" i="13"/>
  <c r="R287" i="13"/>
  <c r="Q287" i="13"/>
  <c r="P287" i="13"/>
  <c r="O287" i="13"/>
  <c r="N287" i="13"/>
  <c r="M287" i="13"/>
  <c r="L287" i="13"/>
  <c r="K287" i="13"/>
  <c r="J287" i="13"/>
  <c r="I287" i="13"/>
  <c r="H287" i="13"/>
  <c r="G287" i="13"/>
  <c r="F287" i="13"/>
  <c r="E287" i="13"/>
  <c r="T286" i="13"/>
  <c r="R286" i="13"/>
  <c r="Q286" i="13"/>
  <c r="P286" i="13"/>
  <c r="O286" i="13"/>
  <c r="N286" i="13"/>
  <c r="M286" i="13"/>
  <c r="L286" i="13"/>
  <c r="K286" i="13"/>
  <c r="J286" i="13"/>
  <c r="I286" i="13"/>
  <c r="H286" i="13"/>
  <c r="G286" i="13"/>
  <c r="F286" i="13"/>
  <c r="E286" i="13"/>
  <c r="T285" i="13"/>
  <c r="R285" i="13"/>
  <c r="Q285" i="13"/>
  <c r="P285" i="13"/>
  <c r="O285" i="13"/>
  <c r="N285" i="13"/>
  <c r="M285" i="13"/>
  <c r="L285" i="13"/>
  <c r="K285" i="13"/>
  <c r="J285" i="13"/>
  <c r="I285" i="13"/>
  <c r="H285" i="13"/>
  <c r="G285" i="13"/>
  <c r="F285" i="13"/>
  <c r="E285" i="13"/>
  <c r="T284" i="13"/>
  <c r="R284" i="13"/>
  <c r="Q284" i="13"/>
  <c r="P284" i="13"/>
  <c r="O284" i="13"/>
  <c r="N284" i="13"/>
  <c r="M284" i="13"/>
  <c r="L284" i="13"/>
  <c r="K284" i="13"/>
  <c r="J284" i="13"/>
  <c r="I284" i="13"/>
  <c r="H284" i="13"/>
  <c r="G284" i="13"/>
  <c r="F284" i="13"/>
  <c r="E284" i="13"/>
  <c r="T282" i="13"/>
  <c r="R282" i="13"/>
  <c r="Q282" i="13"/>
  <c r="P282" i="13"/>
  <c r="O282" i="13"/>
  <c r="N282" i="13"/>
  <c r="M282" i="13"/>
  <c r="L282" i="13"/>
  <c r="K282" i="13"/>
  <c r="J282" i="13"/>
  <c r="I282" i="13"/>
  <c r="H282" i="13"/>
  <c r="G282" i="13"/>
  <c r="F282" i="13"/>
  <c r="E282" i="13"/>
  <c r="T281" i="13"/>
  <c r="R281" i="13"/>
  <c r="Q281" i="13"/>
  <c r="P281" i="13"/>
  <c r="O281" i="13"/>
  <c r="N281" i="13"/>
  <c r="M281" i="13"/>
  <c r="L281" i="13"/>
  <c r="K281" i="13"/>
  <c r="J281" i="13"/>
  <c r="I281" i="13"/>
  <c r="H281" i="13"/>
  <c r="G281" i="13"/>
  <c r="F281" i="13"/>
  <c r="E281" i="13"/>
  <c r="T280" i="13"/>
  <c r="R280" i="13"/>
  <c r="Q280" i="13"/>
  <c r="P280" i="13"/>
  <c r="O280" i="13"/>
  <c r="N280" i="13"/>
  <c r="M280" i="13"/>
  <c r="L280" i="13"/>
  <c r="K280" i="13"/>
  <c r="J280" i="13"/>
  <c r="I280" i="13"/>
  <c r="H280" i="13"/>
  <c r="G280" i="13"/>
  <c r="F280" i="13"/>
  <c r="E280" i="13"/>
  <c r="T279" i="13"/>
  <c r="R279" i="13"/>
  <c r="Q279" i="13"/>
  <c r="P279" i="13"/>
  <c r="O279" i="13"/>
  <c r="N279" i="13"/>
  <c r="M279" i="13"/>
  <c r="L279" i="13"/>
  <c r="K279" i="13"/>
  <c r="J279" i="13"/>
  <c r="I279" i="13"/>
  <c r="H279" i="13"/>
  <c r="G279" i="13"/>
  <c r="F279" i="13"/>
  <c r="E279" i="13"/>
  <c r="T278" i="13"/>
  <c r="R278" i="13"/>
  <c r="Q278" i="13"/>
  <c r="P278" i="13"/>
  <c r="O278" i="13"/>
  <c r="N278" i="13"/>
  <c r="M278" i="13"/>
  <c r="L278" i="13"/>
  <c r="K278" i="13"/>
  <c r="J278" i="13"/>
  <c r="I278" i="13"/>
  <c r="H278" i="13"/>
  <c r="G278" i="13"/>
  <c r="F278" i="13"/>
  <c r="E278" i="13"/>
  <c r="T277" i="13"/>
  <c r="R277" i="13"/>
  <c r="Q277" i="13"/>
  <c r="P277" i="13"/>
  <c r="O277" i="13"/>
  <c r="N277" i="13"/>
  <c r="M277" i="13"/>
  <c r="L277" i="13"/>
  <c r="K277" i="13"/>
  <c r="J277" i="13"/>
  <c r="I277" i="13"/>
  <c r="H277" i="13"/>
  <c r="G277" i="13"/>
  <c r="F277" i="13"/>
  <c r="E277" i="13"/>
  <c r="T276" i="13"/>
  <c r="R276" i="13"/>
  <c r="Q276" i="13"/>
  <c r="P276" i="13"/>
  <c r="O276" i="13"/>
  <c r="N276" i="13"/>
  <c r="M276" i="13"/>
  <c r="L276" i="13"/>
  <c r="K276" i="13"/>
  <c r="J276" i="13"/>
  <c r="I276" i="13"/>
  <c r="H276" i="13"/>
  <c r="G276" i="13"/>
  <c r="F276" i="13"/>
  <c r="E276" i="13"/>
  <c r="T275" i="13"/>
  <c r="R275" i="13"/>
  <c r="Q275" i="13"/>
  <c r="P275" i="13"/>
  <c r="O275" i="13"/>
  <c r="N275" i="13"/>
  <c r="M275" i="13"/>
  <c r="L275" i="13"/>
  <c r="K275" i="13"/>
  <c r="J275" i="13"/>
  <c r="I275" i="13"/>
  <c r="H275" i="13"/>
  <c r="G275" i="13"/>
  <c r="F275" i="13"/>
  <c r="E275" i="13"/>
  <c r="T274" i="13"/>
  <c r="R274" i="13"/>
  <c r="Q274" i="13"/>
  <c r="P274" i="13"/>
  <c r="O274" i="13"/>
  <c r="N274" i="13"/>
  <c r="M274" i="13"/>
  <c r="L274" i="13"/>
  <c r="K274" i="13"/>
  <c r="J274" i="13"/>
  <c r="I274" i="13"/>
  <c r="H274" i="13"/>
  <c r="G274" i="13"/>
  <c r="F274" i="13"/>
  <c r="E274" i="13"/>
  <c r="T273" i="13"/>
  <c r="R273" i="13"/>
  <c r="Q273" i="13"/>
  <c r="P273" i="13"/>
  <c r="O273" i="13"/>
  <c r="N273" i="13"/>
  <c r="M273" i="13"/>
  <c r="L273" i="13"/>
  <c r="K273" i="13"/>
  <c r="J273" i="13"/>
  <c r="I273" i="13"/>
  <c r="H273" i="13"/>
  <c r="G273" i="13"/>
  <c r="F273" i="13"/>
  <c r="E273" i="13"/>
  <c r="T272" i="13"/>
  <c r="R272" i="13"/>
  <c r="Q272" i="13"/>
  <c r="P272" i="13"/>
  <c r="O272" i="13"/>
  <c r="N272" i="13"/>
  <c r="M272" i="13"/>
  <c r="L272" i="13"/>
  <c r="K272" i="13"/>
  <c r="J272" i="13"/>
  <c r="I272" i="13"/>
  <c r="H272" i="13"/>
  <c r="G272" i="13"/>
  <c r="F272" i="13"/>
  <c r="E272" i="13"/>
  <c r="T271" i="13"/>
  <c r="R271" i="13"/>
  <c r="Q271" i="13"/>
  <c r="P271" i="13"/>
  <c r="O271" i="13"/>
  <c r="N271" i="13"/>
  <c r="M271" i="13"/>
  <c r="L271" i="13"/>
  <c r="K271" i="13"/>
  <c r="J271" i="13"/>
  <c r="I271" i="13"/>
  <c r="H271" i="13"/>
  <c r="G271" i="13"/>
  <c r="F271" i="13"/>
  <c r="E271" i="13"/>
  <c r="T269" i="13"/>
  <c r="R269" i="13"/>
  <c r="Q269" i="13"/>
  <c r="P269" i="13"/>
  <c r="O269" i="13"/>
  <c r="N269" i="13"/>
  <c r="M269" i="13"/>
  <c r="L269" i="13"/>
  <c r="K269" i="13"/>
  <c r="J269" i="13"/>
  <c r="I269" i="13"/>
  <c r="H269" i="13"/>
  <c r="G269" i="13"/>
  <c r="F269" i="13"/>
  <c r="E269" i="13"/>
  <c r="T268" i="13"/>
  <c r="R268" i="13"/>
  <c r="Q268" i="13"/>
  <c r="P268" i="13"/>
  <c r="O268" i="13"/>
  <c r="N268" i="13"/>
  <c r="M268" i="13"/>
  <c r="L268" i="13"/>
  <c r="K268" i="13"/>
  <c r="J268" i="13"/>
  <c r="I268" i="13"/>
  <c r="H268" i="13"/>
  <c r="G268" i="13"/>
  <c r="F268" i="13"/>
  <c r="E268" i="13"/>
  <c r="T267" i="13"/>
  <c r="R267" i="13"/>
  <c r="Q267" i="13"/>
  <c r="P267" i="13"/>
  <c r="O267" i="13"/>
  <c r="N267" i="13"/>
  <c r="M267" i="13"/>
  <c r="L267" i="13"/>
  <c r="K267" i="13"/>
  <c r="J267" i="13"/>
  <c r="I267" i="13"/>
  <c r="H267" i="13"/>
  <c r="G267" i="13"/>
  <c r="F267" i="13"/>
  <c r="E267" i="13"/>
  <c r="T266" i="13"/>
  <c r="R266" i="13"/>
  <c r="Q266" i="13"/>
  <c r="P266" i="13"/>
  <c r="O266" i="13"/>
  <c r="N266" i="13"/>
  <c r="M266" i="13"/>
  <c r="L266" i="13"/>
  <c r="K266" i="13"/>
  <c r="J266" i="13"/>
  <c r="I266" i="13"/>
  <c r="H266" i="13"/>
  <c r="G266" i="13"/>
  <c r="F266" i="13"/>
  <c r="E266" i="13"/>
  <c r="T265" i="13"/>
  <c r="R265" i="13"/>
  <c r="Q265" i="13"/>
  <c r="P265" i="13"/>
  <c r="O265" i="13"/>
  <c r="N265" i="13"/>
  <c r="M265" i="13"/>
  <c r="L265" i="13"/>
  <c r="K265" i="13"/>
  <c r="J265" i="13"/>
  <c r="I265" i="13"/>
  <c r="H265" i="13"/>
  <c r="G265" i="13"/>
  <c r="F265" i="13"/>
  <c r="E265" i="13"/>
  <c r="T264" i="13"/>
  <c r="R264" i="13"/>
  <c r="Q264" i="13"/>
  <c r="P264" i="13"/>
  <c r="O264" i="13"/>
  <c r="N264" i="13"/>
  <c r="M264" i="13"/>
  <c r="L264" i="13"/>
  <c r="K264" i="13"/>
  <c r="J264" i="13"/>
  <c r="I264" i="13"/>
  <c r="H264" i="13"/>
  <c r="G264" i="13"/>
  <c r="F264" i="13"/>
  <c r="E264" i="13"/>
  <c r="T263" i="13"/>
  <c r="R263" i="13"/>
  <c r="Q263" i="13"/>
  <c r="P263" i="13"/>
  <c r="O263" i="13"/>
  <c r="N263" i="13"/>
  <c r="M263" i="13"/>
  <c r="L263" i="13"/>
  <c r="K263" i="13"/>
  <c r="J263" i="13"/>
  <c r="I263" i="13"/>
  <c r="H263" i="13"/>
  <c r="G263" i="13"/>
  <c r="F263" i="13"/>
  <c r="E263" i="13"/>
  <c r="T262" i="13"/>
  <c r="R262" i="13"/>
  <c r="Q262" i="13"/>
  <c r="P262" i="13"/>
  <c r="O262" i="13"/>
  <c r="N262" i="13"/>
  <c r="M262" i="13"/>
  <c r="L262" i="13"/>
  <c r="K262" i="13"/>
  <c r="J262" i="13"/>
  <c r="I262" i="13"/>
  <c r="H262" i="13"/>
  <c r="G262" i="13"/>
  <c r="F262" i="13"/>
  <c r="E262" i="13"/>
  <c r="T261" i="13"/>
  <c r="R261" i="13"/>
  <c r="Q261" i="13"/>
  <c r="P261" i="13"/>
  <c r="O261" i="13"/>
  <c r="N261" i="13"/>
  <c r="M261" i="13"/>
  <c r="L261" i="13"/>
  <c r="K261" i="13"/>
  <c r="J261" i="13"/>
  <c r="I261" i="13"/>
  <c r="H261" i="13"/>
  <c r="G261" i="13"/>
  <c r="F261" i="13"/>
  <c r="E261" i="13"/>
  <c r="T260" i="13"/>
  <c r="R260" i="13"/>
  <c r="Q260" i="13"/>
  <c r="P260" i="13"/>
  <c r="O260" i="13"/>
  <c r="N260" i="13"/>
  <c r="M260" i="13"/>
  <c r="L260" i="13"/>
  <c r="K260" i="13"/>
  <c r="J260" i="13"/>
  <c r="I260" i="13"/>
  <c r="H260" i="13"/>
  <c r="G260" i="13"/>
  <c r="F260" i="13"/>
  <c r="E260" i="13"/>
  <c r="T259" i="13"/>
  <c r="R259" i="13"/>
  <c r="Q259" i="13"/>
  <c r="P259" i="13"/>
  <c r="O259" i="13"/>
  <c r="N259" i="13"/>
  <c r="M259" i="13"/>
  <c r="L259" i="13"/>
  <c r="K259" i="13"/>
  <c r="J259" i="13"/>
  <c r="I259" i="13"/>
  <c r="H259" i="13"/>
  <c r="G259" i="13"/>
  <c r="F259" i="13"/>
  <c r="E259" i="13"/>
  <c r="T258" i="13"/>
  <c r="R258" i="13"/>
  <c r="Q258" i="13"/>
  <c r="P258" i="13"/>
  <c r="O258" i="13"/>
  <c r="N258" i="13"/>
  <c r="M258" i="13"/>
  <c r="L258" i="13"/>
  <c r="K258" i="13"/>
  <c r="J258" i="13"/>
  <c r="I258" i="13"/>
  <c r="H258" i="13"/>
  <c r="G258" i="13"/>
  <c r="F258" i="13"/>
  <c r="E258" i="13"/>
  <c r="T257" i="13"/>
  <c r="R257" i="13"/>
  <c r="Q257" i="13"/>
  <c r="P257" i="13"/>
  <c r="O257" i="13"/>
  <c r="N257" i="13"/>
  <c r="M257" i="13"/>
  <c r="L257" i="13"/>
  <c r="K257" i="13"/>
  <c r="J257" i="13"/>
  <c r="I257" i="13"/>
  <c r="H257" i="13"/>
  <c r="G257" i="13"/>
  <c r="F257" i="13"/>
  <c r="E257" i="13"/>
  <c r="T256" i="13"/>
  <c r="R256" i="13"/>
  <c r="Q256" i="13"/>
  <c r="P256" i="13"/>
  <c r="O256" i="13"/>
  <c r="N256" i="13"/>
  <c r="M256" i="13"/>
  <c r="L256" i="13"/>
  <c r="K256" i="13"/>
  <c r="J256" i="13"/>
  <c r="I256" i="13"/>
  <c r="H256" i="13"/>
  <c r="G256" i="13"/>
  <c r="F256" i="13"/>
  <c r="E256" i="13"/>
  <c r="T255" i="13"/>
  <c r="R255" i="13"/>
  <c r="Q255" i="13"/>
  <c r="P255" i="13"/>
  <c r="O255" i="13"/>
  <c r="N255" i="13"/>
  <c r="M255" i="13"/>
  <c r="L255" i="13"/>
  <c r="K255" i="13"/>
  <c r="J255" i="13"/>
  <c r="I255" i="13"/>
  <c r="H255" i="13"/>
  <c r="G255" i="13"/>
  <c r="F255" i="13"/>
  <c r="E255" i="13"/>
  <c r="T254" i="13"/>
  <c r="R254" i="13"/>
  <c r="Q254" i="13"/>
  <c r="P254" i="13"/>
  <c r="O254" i="13"/>
  <c r="N254" i="13"/>
  <c r="M254" i="13"/>
  <c r="L254" i="13"/>
  <c r="K254" i="13"/>
  <c r="J254" i="13"/>
  <c r="I254" i="13"/>
  <c r="H254" i="13"/>
  <c r="G254" i="13"/>
  <c r="F254" i="13"/>
  <c r="E254" i="13"/>
  <c r="T253" i="13"/>
  <c r="R253" i="13"/>
  <c r="Q253" i="13"/>
  <c r="P253" i="13"/>
  <c r="O253" i="13"/>
  <c r="N253" i="13"/>
  <c r="M253" i="13"/>
  <c r="L253" i="13"/>
  <c r="K253" i="13"/>
  <c r="J253" i="13"/>
  <c r="I253" i="13"/>
  <c r="H253" i="13"/>
  <c r="G253" i="13"/>
  <c r="F253" i="13"/>
  <c r="E253" i="13"/>
  <c r="T252" i="13"/>
  <c r="R252" i="13"/>
  <c r="Q252" i="13"/>
  <c r="P252" i="13"/>
  <c r="O252" i="13"/>
  <c r="N252" i="13"/>
  <c r="M252" i="13"/>
  <c r="L252" i="13"/>
  <c r="K252" i="13"/>
  <c r="J252" i="13"/>
  <c r="I252" i="13"/>
  <c r="H252" i="13"/>
  <c r="G252" i="13"/>
  <c r="F252" i="13"/>
  <c r="E252" i="13"/>
  <c r="T250" i="13"/>
  <c r="R250" i="13"/>
  <c r="Q250" i="13"/>
  <c r="P250" i="13"/>
  <c r="O250" i="13"/>
  <c r="N250" i="13"/>
  <c r="M250" i="13"/>
  <c r="L250" i="13"/>
  <c r="K250" i="13"/>
  <c r="J250" i="13"/>
  <c r="I250" i="13"/>
  <c r="H250" i="13"/>
  <c r="G250" i="13"/>
  <c r="F250" i="13"/>
  <c r="E250" i="13"/>
  <c r="T249" i="13"/>
  <c r="R249" i="13"/>
  <c r="Q249" i="13"/>
  <c r="P249" i="13"/>
  <c r="O249" i="13"/>
  <c r="N249" i="13"/>
  <c r="M249" i="13"/>
  <c r="L249" i="13"/>
  <c r="K249" i="13"/>
  <c r="J249" i="13"/>
  <c r="I249" i="13"/>
  <c r="H249" i="13"/>
  <c r="G249" i="13"/>
  <c r="F249" i="13"/>
  <c r="E249" i="13"/>
  <c r="T248" i="13"/>
  <c r="R248" i="13"/>
  <c r="Q248" i="13"/>
  <c r="P248" i="13"/>
  <c r="O248" i="13"/>
  <c r="N248" i="13"/>
  <c r="M248" i="13"/>
  <c r="L248" i="13"/>
  <c r="K248" i="13"/>
  <c r="J248" i="13"/>
  <c r="I248" i="13"/>
  <c r="H248" i="13"/>
  <c r="G248" i="13"/>
  <c r="F248" i="13"/>
  <c r="E248" i="13"/>
  <c r="T246" i="13"/>
  <c r="R246" i="13"/>
  <c r="Q246" i="13"/>
  <c r="P246" i="13"/>
  <c r="O246" i="13"/>
  <c r="N246" i="13"/>
  <c r="M246" i="13"/>
  <c r="L246" i="13"/>
  <c r="K246" i="13"/>
  <c r="J246" i="13"/>
  <c r="I246" i="13"/>
  <c r="H246" i="13"/>
  <c r="G246" i="13"/>
  <c r="F246" i="13"/>
  <c r="E246" i="13"/>
  <c r="T245" i="13"/>
  <c r="R245" i="13"/>
  <c r="Q245" i="13"/>
  <c r="P245" i="13"/>
  <c r="O245" i="13"/>
  <c r="N245" i="13"/>
  <c r="M245" i="13"/>
  <c r="L245" i="13"/>
  <c r="K245" i="13"/>
  <c r="J245" i="13"/>
  <c r="I245" i="13"/>
  <c r="H245" i="13"/>
  <c r="G245" i="13"/>
  <c r="F245" i="13"/>
  <c r="E245" i="13"/>
  <c r="T243" i="13"/>
  <c r="R243" i="13"/>
  <c r="Q243" i="13"/>
  <c r="P243" i="13"/>
  <c r="O243" i="13"/>
  <c r="N243" i="13"/>
  <c r="M243" i="13"/>
  <c r="L243" i="13"/>
  <c r="K243" i="13"/>
  <c r="J243" i="13"/>
  <c r="I243" i="13"/>
  <c r="H243" i="13"/>
  <c r="G243" i="13"/>
  <c r="F243" i="13"/>
  <c r="E243" i="13"/>
  <c r="T242" i="13"/>
  <c r="R242" i="13"/>
  <c r="Q242" i="13"/>
  <c r="P242" i="13"/>
  <c r="O242" i="13"/>
  <c r="N242" i="13"/>
  <c r="M242" i="13"/>
  <c r="L242" i="13"/>
  <c r="K242" i="13"/>
  <c r="J242" i="13"/>
  <c r="I242" i="13"/>
  <c r="H242" i="13"/>
  <c r="G242" i="13"/>
  <c r="F242" i="13"/>
  <c r="E242" i="13"/>
  <c r="T241" i="13"/>
  <c r="R241" i="13"/>
  <c r="Q241" i="13"/>
  <c r="P241" i="13"/>
  <c r="O241" i="13"/>
  <c r="N241" i="13"/>
  <c r="M241" i="13"/>
  <c r="L241" i="13"/>
  <c r="K241" i="13"/>
  <c r="J241" i="13"/>
  <c r="I241" i="13"/>
  <c r="H241" i="13"/>
  <c r="G241" i="13"/>
  <c r="F241" i="13"/>
  <c r="E241" i="13"/>
  <c r="T240" i="13"/>
  <c r="R240" i="13"/>
  <c r="Q240" i="13"/>
  <c r="P240" i="13"/>
  <c r="O240" i="13"/>
  <c r="N240" i="13"/>
  <c r="M240" i="13"/>
  <c r="L240" i="13"/>
  <c r="K240" i="13"/>
  <c r="J240" i="13"/>
  <c r="I240" i="13"/>
  <c r="H240" i="13"/>
  <c r="G240" i="13"/>
  <c r="F240" i="13"/>
  <c r="E240" i="13"/>
  <c r="T239" i="13"/>
  <c r="R239" i="13"/>
  <c r="Q239" i="13"/>
  <c r="P239" i="13"/>
  <c r="O239" i="13"/>
  <c r="N239" i="13"/>
  <c r="M239" i="13"/>
  <c r="L239" i="13"/>
  <c r="K239" i="13"/>
  <c r="J239" i="13"/>
  <c r="I239" i="13"/>
  <c r="H239" i="13"/>
  <c r="G239" i="13"/>
  <c r="F239" i="13"/>
  <c r="E239" i="13"/>
  <c r="T238" i="13"/>
  <c r="R238" i="13"/>
  <c r="Q238" i="13"/>
  <c r="P238" i="13"/>
  <c r="O238" i="13"/>
  <c r="N238" i="13"/>
  <c r="M238" i="13"/>
  <c r="L238" i="13"/>
  <c r="K238" i="13"/>
  <c r="J238" i="13"/>
  <c r="I238" i="13"/>
  <c r="H238" i="13"/>
  <c r="G238" i="13"/>
  <c r="F238" i="13"/>
  <c r="E238" i="13"/>
  <c r="T237" i="13"/>
  <c r="R237" i="13"/>
  <c r="Q237" i="13"/>
  <c r="P237" i="13"/>
  <c r="O237" i="13"/>
  <c r="N237" i="13"/>
  <c r="M237" i="13"/>
  <c r="L237" i="13"/>
  <c r="K237" i="13"/>
  <c r="J237" i="13"/>
  <c r="I237" i="13"/>
  <c r="H237" i="13"/>
  <c r="G237" i="13"/>
  <c r="F237" i="13"/>
  <c r="E237" i="13"/>
  <c r="T236" i="13"/>
  <c r="R236" i="13"/>
  <c r="Q236" i="13"/>
  <c r="P236" i="13"/>
  <c r="O236" i="13"/>
  <c r="N236" i="13"/>
  <c r="M236" i="13"/>
  <c r="L236" i="13"/>
  <c r="K236" i="13"/>
  <c r="J236" i="13"/>
  <c r="I236" i="13"/>
  <c r="H236" i="13"/>
  <c r="G236" i="13"/>
  <c r="F236" i="13"/>
  <c r="E236" i="13"/>
  <c r="T235" i="13"/>
  <c r="R235" i="13"/>
  <c r="Q235" i="13"/>
  <c r="P235" i="13"/>
  <c r="O235" i="13"/>
  <c r="N235" i="13"/>
  <c r="M235" i="13"/>
  <c r="L235" i="13"/>
  <c r="K235" i="13"/>
  <c r="J235" i="13"/>
  <c r="I235" i="13"/>
  <c r="H235" i="13"/>
  <c r="G235" i="13"/>
  <c r="F235" i="13"/>
  <c r="E235" i="13"/>
  <c r="T234" i="13"/>
  <c r="R234" i="13"/>
  <c r="Q234" i="13"/>
  <c r="P234" i="13"/>
  <c r="O234" i="13"/>
  <c r="N234" i="13"/>
  <c r="M234" i="13"/>
  <c r="L234" i="13"/>
  <c r="K234" i="13"/>
  <c r="J234" i="13"/>
  <c r="I234" i="13"/>
  <c r="H234" i="13"/>
  <c r="G234" i="13"/>
  <c r="F234" i="13"/>
  <c r="E234" i="13"/>
  <c r="T227" i="13"/>
  <c r="R227" i="13"/>
  <c r="Q227" i="13"/>
  <c r="P227" i="13"/>
  <c r="O227" i="13"/>
  <c r="N227" i="13"/>
  <c r="M227" i="13"/>
  <c r="L227" i="13"/>
  <c r="K227" i="13"/>
  <c r="J227" i="13"/>
  <c r="I227" i="13"/>
  <c r="H227" i="13"/>
  <c r="G227" i="13"/>
  <c r="F227" i="13"/>
  <c r="E227" i="13"/>
  <c r="T225" i="13"/>
  <c r="R225" i="13"/>
  <c r="Q225" i="13"/>
  <c r="P225" i="13"/>
  <c r="O225" i="13"/>
  <c r="N225" i="13"/>
  <c r="M225" i="13"/>
  <c r="L225" i="13"/>
  <c r="K225" i="13"/>
  <c r="J225" i="13"/>
  <c r="I225" i="13"/>
  <c r="H225" i="13"/>
  <c r="G225" i="13"/>
  <c r="F225" i="13"/>
  <c r="E225" i="13"/>
  <c r="T224" i="13"/>
  <c r="R224" i="13"/>
  <c r="Q224" i="13"/>
  <c r="P224" i="13"/>
  <c r="O224" i="13"/>
  <c r="N224" i="13"/>
  <c r="M224" i="13"/>
  <c r="L224" i="13"/>
  <c r="K224" i="13"/>
  <c r="J224" i="13"/>
  <c r="I224" i="13"/>
  <c r="H224" i="13"/>
  <c r="G224" i="13"/>
  <c r="F224" i="13"/>
  <c r="E224" i="13"/>
  <c r="T223" i="13"/>
  <c r="R223" i="13"/>
  <c r="Q223" i="13"/>
  <c r="P223" i="13"/>
  <c r="O223" i="13"/>
  <c r="N223" i="13"/>
  <c r="M223" i="13"/>
  <c r="L223" i="13"/>
  <c r="K223" i="13"/>
  <c r="J223" i="13"/>
  <c r="I223" i="13"/>
  <c r="H223" i="13"/>
  <c r="G223" i="13"/>
  <c r="F223" i="13"/>
  <c r="E223" i="13"/>
  <c r="T222" i="13"/>
  <c r="R222" i="13"/>
  <c r="Q222" i="13"/>
  <c r="P222" i="13"/>
  <c r="O222" i="13"/>
  <c r="N222" i="13"/>
  <c r="M222" i="13"/>
  <c r="L222" i="13"/>
  <c r="K222" i="13"/>
  <c r="J222" i="13"/>
  <c r="I222" i="13"/>
  <c r="H222" i="13"/>
  <c r="G222" i="13"/>
  <c r="F222" i="13"/>
  <c r="E222" i="13"/>
  <c r="T220" i="13"/>
  <c r="R220" i="13"/>
  <c r="Q220" i="13"/>
  <c r="P220" i="13"/>
  <c r="O220" i="13"/>
  <c r="N220" i="13"/>
  <c r="M220" i="13"/>
  <c r="L220" i="13"/>
  <c r="K220" i="13"/>
  <c r="J220" i="13"/>
  <c r="I220" i="13"/>
  <c r="H220" i="13"/>
  <c r="G220" i="13"/>
  <c r="F220" i="13"/>
  <c r="E220" i="13"/>
  <c r="T219" i="13"/>
  <c r="R219" i="13"/>
  <c r="Q219" i="13"/>
  <c r="P219" i="13"/>
  <c r="O219" i="13"/>
  <c r="N219" i="13"/>
  <c r="M219" i="13"/>
  <c r="L219" i="13"/>
  <c r="K219" i="13"/>
  <c r="J219" i="13"/>
  <c r="I219" i="13"/>
  <c r="H219" i="13"/>
  <c r="G219" i="13"/>
  <c r="F219" i="13"/>
  <c r="E219" i="13"/>
  <c r="T218" i="13"/>
  <c r="R218" i="13"/>
  <c r="Q218" i="13"/>
  <c r="P218" i="13"/>
  <c r="O218" i="13"/>
  <c r="N218" i="13"/>
  <c r="M218" i="13"/>
  <c r="L218" i="13"/>
  <c r="K218" i="13"/>
  <c r="J218" i="13"/>
  <c r="I218" i="13"/>
  <c r="H218" i="13"/>
  <c r="G218" i="13"/>
  <c r="F218" i="13"/>
  <c r="E218" i="13"/>
  <c r="T217" i="13"/>
  <c r="R217" i="13"/>
  <c r="Q217" i="13"/>
  <c r="P217" i="13"/>
  <c r="O217" i="13"/>
  <c r="N217" i="13"/>
  <c r="M217" i="13"/>
  <c r="L217" i="13"/>
  <c r="K217" i="13"/>
  <c r="J217" i="13"/>
  <c r="I217" i="13"/>
  <c r="H217" i="13"/>
  <c r="G217" i="13"/>
  <c r="F217" i="13"/>
  <c r="E217" i="13"/>
  <c r="T215" i="13"/>
  <c r="R215" i="13"/>
  <c r="Q215" i="13"/>
  <c r="P215" i="13"/>
  <c r="O215" i="13"/>
  <c r="N215" i="13"/>
  <c r="M215" i="13"/>
  <c r="L215" i="13"/>
  <c r="K215" i="13"/>
  <c r="J215" i="13"/>
  <c r="I215" i="13"/>
  <c r="H215" i="13"/>
  <c r="G215" i="13"/>
  <c r="F215" i="13"/>
  <c r="E215" i="13"/>
  <c r="T214" i="13"/>
  <c r="R214" i="13"/>
  <c r="Q214" i="13"/>
  <c r="P214" i="13"/>
  <c r="O214" i="13"/>
  <c r="N214" i="13"/>
  <c r="M214" i="13"/>
  <c r="L214" i="13"/>
  <c r="K214" i="13"/>
  <c r="J214" i="13"/>
  <c r="I214" i="13"/>
  <c r="H214" i="13"/>
  <c r="G214" i="13"/>
  <c r="F214" i="13"/>
  <c r="E214" i="13"/>
  <c r="T213" i="13"/>
  <c r="R213" i="13"/>
  <c r="Q213" i="13"/>
  <c r="P213" i="13"/>
  <c r="O213" i="13"/>
  <c r="N213" i="13"/>
  <c r="M213" i="13"/>
  <c r="L213" i="13"/>
  <c r="K213" i="13"/>
  <c r="J213" i="13"/>
  <c r="I213" i="13"/>
  <c r="H213" i="13"/>
  <c r="G213" i="13"/>
  <c r="F213" i="13"/>
  <c r="E213" i="13"/>
  <c r="T211" i="13"/>
  <c r="R211" i="13"/>
  <c r="Q211" i="13"/>
  <c r="P211" i="13"/>
  <c r="O211" i="13"/>
  <c r="N211" i="13"/>
  <c r="M211" i="13"/>
  <c r="L211" i="13"/>
  <c r="K211" i="13"/>
  <c r="J211" i="13"/>
  <c r="I211" i="13"/>
  <c r="H211" i="13"/>
  <c r="G211" i="13"/>
  <c r="F211" i="13"/>
  <c r="E211" i="13"/>
  <c r="T210" i="13"/>
  <c r="R210" i="13"/>
  <c r="Q210" i="13"/>
  <c r="P210" i="13"/>
  <c r="O210" i="13"/>
  <c r="N210" i="13"/>
  <c r="M210" i="13"/>
  <c r="L210" i="13"/>
  <c r="K210" i="13"/>
  <c r="J210" i="13"/>
  <c r="I210" i="13"/>
  <c r="H210" i="13"/>
  <c r="G210" i="13"/>
  <c r="F210" i="13"/>
  <c r="E210" i="13"/>
  <c r="T209" i="13"/>
  <c r="R209" i="13"/>
  <c r="Q209" i="13"/>
  <c r="P209" i="13"/>
  <c r="O209" i="13"/>
  <c r="N209" i="13"/>
  <c r="M209" i="13"/>
  <c r="L209" i="13"/>
  <c r="K209" i="13"/>
  <c r="J209" i="13"/>
  <c r="I209" i="13"/>
  <c r="H209" i="13"/>
  <c r="G209" i="13"/>
  <c r="F209" i="13"/>
  <c r="E209" i="13"/>
  <c r="T208" i="13"/>
  <c r="R208" i="13"/>
  <c r="Q208" i="13"/>
  <c r="P208" i="13"/>
  <c r="O208" i="13"/>
  <c r="N208" i="13"/>
  <c r="M208" i="13"/>
  <c r="L208" i="13"/>
  <c r="K208" i="13"/>
  <c r="J208" i="13"/>
  <c r="I208" i="13"/>
  <c r="H208" i="13"/>
  <c r="G208" i="13"/>
  <c r="F208" i="13"/>
  <c r="E208" i="13"/>
  <c r="T207" i="13"/>
  <c r="R207" i="13"/>
  <c r="Q207" i="13"/>
  <c r="P207" i="13"/>
  <c r="O207" i="13"/>
  <c r="N207" i="13"/>
  <c r="M207" i="13"/>
  <c r="L207" i="13"/>
  <c r="K207" i="13"/>
  <c r="J207" i="13"/>
  <c r="I207" i="13"/>
  <c r="H207" i="13"/>
  <c r="G207" i="13"/>
  <c r="F207" i="13"/>
  <c r="E207" i="13"/>
  <c r="T206" i="13"/>
  <c r="R206" i="13"/>
  <c r="Q206" i="13"/>
  <c r="P206" i="13"/>
  <c r="O206" i="13"/>
  <c r="N206" i="13"/>
  <c r="M206" i="13"/>
  <c r="L206" i="13"/>
  <c r="K206" i="13"/>
  <c r="J206" i="13"/>
  <c r="I206" i="13"/>
  <c r="H206" i="13"/>
  <c r="G206" i="13"/>
  <c r="F206" i="13"/>
  <c r="E206" i="13"/>
  <c r="T205" i="13"/>
  <c r="R205" i="13"/>
  <c r="Q205" i="13"/>
  <c r="P205" i="13"/>
  <c r="O205" i="13"/>
  <c r="N205" i="13"/>
  <c r="M205" i="13"/>
  <c r="L205" i="13"/>
  <c r="K205" i="13"/>
  <c r="J205" i="13"/>
  <c r="I205" i="13"/>
  <c r="H205" i="13"/>
  <c r="G205" i="13"/>
  <c r="F205" i="13"/>
  <c r="E205" i="13"/>
  <c r="T204" i="13"/>
  <c r="R204" i="13"/>
  <c r="Q204" i="13"/>
  <c r="P204" i="13"/>
  <c r="O204" i="13"/>
  <c r="N204" i="13"/>
  <c r="M204" i="13"/>
  <c r="L204" i="13"/>
  <c r="K204" i="13"/>
  <c r="J204" i="13"/>
  <c r="I204" i="13"/>
  <c r="H204" i="13"/>
  <c r="G204" i="13"/>
  <c r="F204" i="13"/>
  <c r="E204" i="13"/>
  <c r="T203" i="13"/>
  <c r="R203" i="13"/>
  <c r="Q203" i="13"/>
  <c r="P203" i="13"/>
  <c r="O203" i="13"/>
  <c r="N203" i="13"/>
  <c r="M203" i="13"/>
  <c r="L203" i="13"/>
  <c r="K203" i="13"/>
  <c r="J203" i="13"/>
  <c r="I203" i="13"/>
  <c r="H203" i="13"/>
  <c r="G203" i="13"/>
  <c r="F203" i="13"/>
  <c r="E203" i="13"/>
  <c r="T202" i="13"/>
  <c r="R202" i="13"/>
  <c r="Q202" i="13"/>
  <c r="P202" i="13"/>
  <c r="O202" i="13"/>
  <c r="N202" i="13"/>
  <c r="M202" i="13"/>
  <c r="L202" i="13"/>
  <c r="K202" i="13"/>
  <c r="J202" i="13"/>
  <c r="I202" i="13"/>
  <c r="H202" i="13"/>
  <c r="G202" i="13"/>
  <c r="F202" i="13"/>
  <c r="E202" i="13"/>
  <c r="T201" i="13"/>
  <c r="R201" i="13"/>
  <c r="Q201" i="13"/>
  <c r="P201" i="13"/>
  <c r="O201" i="13"/>
  <c r="N201" i="13"/>
  <c r="M201" i="13"/>
  <c r="L201" i="13"/>
  <c r="K201" i="13"/>
  <c r="J201" i="13"/>
  <c r="I201" i="13"/>
  <c r="H201" i="13"/>
  <c r="G201" i="13"/>
  <c r="F201" i="13"/>
  <c r="E201" i="13"/>
  <c r="T200" i="13"/>
  <c r="R200" i="13"/>
  <c r="Q200" i="13"/>
  <c r="P200" i="13"/>
  <c r="O200" i="13"/>
  <c r="N200" i="13"/>
  <c r="M200" i="13"/>
  <c r="L200" i="13"/>
  <c r="K200" i="13"/>
  <c r="J200" i="13"/>
  <c r="I200" i="13"/>
  <c r="H200" i="13"/>
  <c r="G200" i="13"/>
  <c r="F200" i="13"/>
  <c r="E200" i="13"/>
  <c r="T199" i="13"/>
  <c r="R199" i="13"/>
  <c r="Q199" i="13"/>
  <c r="P199" i="13"/>
  <c r="O199" i="13"/>
  <c r="N199" i="13"/>
  <c r="M199" i="13"/>
  <c r="L199" i="13"/>
  <c r="K199" i="13"/>
  <c r="J199" i="13"/>
  <c r="I199" i="13"/>
  <c r="H199" i="13"/>
  <c r="G199" i="13"/>
  <c r="F199" i="13"/>
  <c r="E199" i="13"/>
  <c r="T198" i="13"/>
  <c r="R198" i="13"/>
  <c r="Q198" i="13"/>
  <c r="P198" i="13"/>
  <c r="O198" i="13"/>
  <c r="N198" i="13"/>
  <c r="M198" i="13"/>
  <c r="L198" i="13"/>
  <c r="K198" i="13"/>
  <c r="J198" i="13"/>
  <c r="I198" i="13"/>
  <c r="H198" i="13"/>
  <c r="G198" i="13"/>
  <c r="F198" i="13"/>
  <c r="E198" i="13"/>
  <c r="T193" i="13"/>
  <c r="R193" i="13"/>
  <c r="Q193" i="13"/>
  <c r="P193" i="13"/>
  <c r="O193" i="13"/>
  <c r="N193" i="13"/>
  <c r="M193" i="13"/>
  <c r="L193" i="13"/>
  <c r="K193" i="13"/>
  <c r="J193" i="13"/>
  <c r="I193" i="13"/>
  <c r="H193" i="13"/>
  <c r="G193" i="13"/>
  <c r="F193" i="13"/>
  <c r="E193" i="13"/>
  <c r="T192" i="13"/>
  <c r="R192" i="13"/>
  <c r="Q192" i="13"/>
  <c r="P192" i="13"/>
  <c r="O192" i="13"/>
  <c r="N192" i="13"/>
  <c r="M192" i="13"/>
  <c r="L192" i="13"/>
  <c r="K192" i="13"/>
  <c r="J192" i="13"/>
  <c r="I192" i="13"/>
  <c r="H192" i="13"/>
  <c r="G192" i="13"/>
  <c r="F192" i="13"/>
  <c r="E192" i="13"/>
  <c r="T191" i="13"/>
  <c r="R191" i="13"/>
  <c r="Q191" i="13"/>
  <c r="P191" i="13"/>
  <c r="O191" i="13"/>
  <c r="N191" i="13"/>
  <c r="M191" i="13"/>
  <c r="L191" i="13"/>
  <c r="K191" i="13"/>
  <c r="J191" i="13"/>
  <c r="I191" i="13"/>
  <c r="H191" i="13"/>
  <c r="G191" i="13"/>
  <c r="F191" i="13"/>
  <c r="E191" i="13"/>
  <c r="T190" i="13"/>
  <c r="R190" i="13"/>
  <c r="Q190" i="13"/>
  <c r="P190" i="13"/>
  <c r="O190" i="13"/>
  <c r="N190" i="13"/>
  <c r="M190" i="13"/>
  <c r="L190" i="13"/>
  <c r="K190" i="13"/>
  <c r="J190" i="13"/>
  <c r="I190" i="13"/>
  <c r="H190" i="13"/>
  <c r="G190" i="13"/>
  <c r="F190" i="13"/>
  <c r="E190" i="13"/>
  <c r="T189" i="13"/>
  <c r="R189" i="13"/>
  <c r="Q189" i="13"/>
  <c r="P189" i="13"/>
  <c r="O189" i="13"/>
  <c r="N189" i="13"/>
  <c r="M189" i="13"/>
  <c r="L189" i="13"/>
  <c r="K189" i="13"/>
  <c r="J189" i="13"/>
  <c r="I189" i="13"/>
  <c r="H189" i="13"/>
  <c r="G189" i="13"/>
  <c r="F189" i="13"/>
  <c r="E189" i="13"/>
  <c r="T184" i="13"/>
  <c r="R184" i="13"/>
  <c r="Q184" i="13"/>
  <c r="P184" i="13"/>
  <c r="O184" i="13"/>
  <c r="N184" i="13"/>
  <c r="M184" i="13"/>
  <c r="L184" i="13"/>
  <c r="K184" i="13"/>
  <c r="J184" i="13"/>
  <c r="I184" i="13"/>
  <c r="H184" i="13"/>
  <c r="G184" i="13"/>
  <c r="F184" i="13"/>
  <c r="E184" i="13"/>
  <c r="T183" i="13"/>
  <c r="R183" i="13"/>
  <c r="Q183" i="13"/>
  <c r="P183" i="13"/>
  <c r="O183" i="13"/>
  <c r="N183" i="13"/>
  <c r="M183" i="13"/>
  <c r="L183" i="13"/>
  <c r="K183" i="13"/>
  <c r="J183" i="13"/>
  <c r="I183" i="13"/>
  <c r="H183" i="13"/>
  <c r="G183" i="13"/>
  <c r="F183" i="13"/>
  <c r="E183" i="13"/>
  <c r="T182" i="13"/>
  <c r="R182" i="13"/>
  <c r="Q182" i="13"/>
  <c r="P182" i="13"/>
  <c r="O182" i="13"/>
  <c r="N182" i="13"/>
  <c r="M182" i="13"/>
  <c r="L182" i="13"/>
  <c r="K182" i="13"/>
  <c r="J182" i="13"/>
  <c r="I182" i="13"/>
  <c r="H182" i="13"/>
  <c r="G182" i="13"/>
  <c r="F182" i="13"/>
  <c r="E182" i="13"/>
  <c r="T181" i="13"/>
  <c r="R181" i="13"/>
  <c r="Q181" i="13"/>
  <c r="P181" i="13"/>
  <c r="O181" i="13"/>
  <c r="N181" i="13"/>
  <c r="M181" i="13"/>
  <c r="L181" i="13"/>
  <c r="K181" i="13"/>
  <c r="J181" i="13"/>
  <c r="I181" i="13"/>
  <c r="H181" i="13"/>
  <c r="G181" i="13"/>
  <c r="F181" i="13"/>
  <c r="E181" i="13"/>
  <c r="T180" i="13"/>
  <c r="R180" i="13"/>
  <c r="Q180" i="13"/>
  <c r="P180" i="13"/>
  <c r="O180" i="13"/>
  <c r="N180" i="13"/>
  <c r="M180" i="13"/>
  <c r="L180" i="13"/>
  <c r="K180" i="13"/>
  <c r="J180" i="13"/>
  <c r="I180" i="13"/>
  <c r="H180" i="13"/>
  <c r="G180" i="13"/>
  <c r="F180" i="13"/>
  <c r="E180" i="13"/>
  <c r="T179" i="13"/>
  <c r="R179" i="13"/>
  <c r="Q179" i="13"/>
  <c r="P179" i="13"/>
  <c r="O179" i="13"/>
  <c r="N179" i="13"/>
  <c r="M179" i="13"/>
  <c r="L179" i="13"/>
  <c r="K179" i="13"/>
  <c r="J179" i="13"/>
  <c r="I179" i="13"/>
  <c r="H179" i="13"/>
  <c r="G179" i="13"/>
  <c r="F179" i="13"/>
  <c r="E179" i="13"/>
  <c r="T177" i="13"/>
  <c r="R177" i="13"/>
  <c r="Q177" i="13"/>
  <c r="P177" i="13"/>
  <c r="O177" i="13"/>
  <c r="N177" i="13"/>
  <c r="M177" i="13"/>
  <c r="L177" i="13"/>
  <c r="K177" i="13"/>
  <c r="J177" i="13"/>
  <c r="I177" i="13"/>
  <c r="H177" i="13"/>
  <c r="G177" i="13"/>
  <c r="F177" i="13"/>
  <c r="E177" i="13"/>
  <c r="T171" i="13"/>
  <c r="R171" i="13"/>
  <c r="Q171" i="13"/>
  <c r="P171" i="13"/>
  <c r="O171" i="13"/>
  <c r="N171" i="13"/>
  <c r="M171" i="13"/>
  <c r="L171" i="13"/>
  <c r="K171" i="13"/>
  <c r="J171" i="13"/>
  <c r="I171" i="13"/>
  <c r="H171" i="13"/>
  <c r="G171" i="13"/>
  <c r="F171" i="13"/>
  <c r="E171" i="13"/>
  <c r="T165" i="13"/>
  <c r="R165" i="13"/>
  <c r="Q165" i="13"/>
  <c r="P165" i="13"/>
  <c r="O165" i="13"/>
  <c r="N165" i="13"/>
  <c r="M165" i="13"/>
  <c r="L165" i="13"/>
  <c r="K165" i="13"/>
  <c r="J165" i="13"/>
  <c r="I165" i="13"/>
  <c r="H165" i="13"/>
  <c r="G165" i="13"/>
  <c r="F165" i="13"/>
  <c r="E165" i="13"/>
  <c r="T164" i="13"/>
  <c r="R164" i="13"/>
  <c r="Q164" i="13"/>
  <c r="P164" i="13"/>
  <c r="O164" i="13"/>
  <c r="N164" i="13"/>
  <c r="M164" i="13"/>
  <c r="L164" i="13"/>
  <c r="K164" i="13"/>
  <c r="J164" i="13"/>
  <c r="I164" i="13"/>
  <c r="H164" i="13"/>
  <c r="G164" i="13"/>
  <c r="F164" i="13"/>
  <c r="E164" i="13"/>
  <c r="T163" i="13"/>
  <c r="R163" i="13"/>
  <c r="Q163" i="13"/>
  <c r="P163" i="13"/>
  <c r="O163" i="13"/>
  <c r="N163" i="13"/>
  <c r="M163" i="13"/>
  <c r="L163" i="13"/>
  <c r="K163" i="13"/>
  <c r="J163" i="13"/>
  <c r="I163" i="13"/>
  <c r="H163" i="13"/>
  <c r="G163" i="13"/>
  <c r="F163" i="13"/>
  <c r="E163" i="13"/>
  <c r="T162" i="13"/>
  <c r="R162" i="13"/>
  <c r="Q162" i="13"/>
  <c r="P162" i="13"/>
  <c r="O162" i="13"/>
  <c r="N162" i="13"/>
  <c r="M162" i="13"/>
  <c r="L162" i="13"/>
  <c r="K162" i="13"/>
  <c r="J162" i="13"/>
  <c r="I162" i="13"/>
  <c r="H162" i="13"/>
  <c r="G162" i="13"/>
  <c r="F162" i="13"/>
  <c r="E162" i="13"/>
  <c r="T161" i="13"/>
  <c r="R161" i="13"/>
  <c r="Q161" i="13"/>
  <c r="P161" i="13"/>
  <c r="O161" i="13"/>
  <c r="N161" i="13"/>
  <c r="M161" i="13"/>
  <c r="L161" i="13"/>
  <c r="K161" i="13"/>
  <c r="J161" i="13"/>
  <c r="I161" i="13"/>
  <c r="H161" i="13"/>
  <c r="G161" i="13"/>
  <c r="F161" i="13"/>
  <c r="E161" i="13"/>
  <c r="T160" i="13"/>
  <c r="R160" i="13"/>
  <c r="Q160" i="13"/>
  <c r="P160" i="13"/>
  <c r="O160" i="13"/>
  <c r="N160" i="13"/>
  <c r="M160" i="13"/>
  <c r="L160" i="13"/>
  <c r="K160" i="13"/>
  <c r="J160" i="13"/>
  <c r="I160" i="13"/>
  <c r="H160" i="13"/>
  <c r="G160" i="13"/>
  <c r="F160" i="13"/>
  <c r="E160" i="13"/>
  <c r="T153" i="13"/>
  <c r="R153" i="13"/>
  <c r="Q153" i="13"/>
  <c r="P153" i="13"/>
  <c r="O153" i="13"/>
  <c r="N153" i="13"/>
  <c r="M153" i="13"/>
  <c r="L153" i="13"/>
  <c r="K153" i="13"/>
  <c r="J153" i="13"/>
  <c r="I153" i="13"/>
  <c r="H153" i="13"/>
  <c r="G153" i="13"/>
  <c r="F153" i="13"/>
  <c r="E153" i="13"/>
  <c r="T152" i="13"/>
  <c r="R152" i="13"/>
  <c r="Q152" i="13"/>
  <c r="P152" i="13"/>
  <c r="O152" i="13"/>
  <c r="N152" i="13"/>
  <c r="M152" i="13"/>
  <c r="L152" i="13"/>
  <c r="K152" i="13"/>
  <c r="J152" i="13"/>
  <c r="I152" i="13"/>
  <c r="H152" i="13"/>
  <c r="G152" i="13"/>
  <c r="F152" i="13"/>
  <c r="E152" i="13"/>
  <c r="T151" i="13"/>
  <c r="R151" i="13"/>
  <c r="Q151" i="13"/>
  <c r="P151" i="13"/>
  <c r="O151" i="13"/>
  <c r="N151" i="13"/>
  <c r="M151" i="13"/>
  <c r="L151" i="13"/>
  <c r="K151" i="13"/>
  <c r="J151" i="13"/>
  <c r="I151" i="13"/>
  <c r="H151" i="13"/>
  <c r="G151" i="13"/>
  <c r="F151" i="13"/>
  <c r="E151" i="13"/>
  <c r="T150" i="13"/>
  <c r="R150" i="13"/>
  <c r="Q150" i="13"/>
  <c r="P150" i="13"/>
  <c r="O150" i="13"/>
  <c r="N150" i="13"/>
  <c r="M150" i="13"/>
  <c r="L150" i="13"/>
  <c r="K150" i="13"/>
  <c r="J150" i="13"/>
  <c r="I150" i="13"/>
  <c r="H150" i="13"/>
  <c r="G150" i="13"/>
  <c r="F150" i="13"/>
  <c r="E150" i="13"/>
  <c r="T149" i="13"/>
  <c r="R149" i="13"/>
  <c r="Q149" i="13"/>
  <c r="P149" i="13"/>
  <c r="O149" i="13"/>
  <c r="N149" i="13"/>
  <c r="M149" i="13"/>
  <c r="L149" i="13"/>
  <c r="K149" i="13"/>
  <c r="J149" i="13"/>
  <c r="I149" i="13"/>
  <c r="H149" i="13"/>
  <c r="G149" i="13"/>
  <c r="F149" i="13"/>
  <c r="E149" i="13"/>
  <c r="T148" i="13"/>
  <c r="R148" i="13"/>
  <c r="Q148" i="13"/>
  <c r="P148" i="13"/>
  <c r="O148" i="13"/>
  <c r="N148" i="13"/>
  <c r="M148" i="13"/>
  <c r="L148" i="13"/>
  <c r="K148" i="13"/>
  <c r="J148" i="13"/>
  <c r="I148" i="13"/>
  <c r="H148" i="13"/>
  <c r="G148" i="13"/>
  <c r="F148" i="13"/>
  <c r="E148" i="13"/>
  <c r="T147" i="13"/>
  <c r="R147" i="13"/>
  <c r="Q147" i="13"/>
  <c r="P147" i="13"/>
  <c r="O147" i="13"/>
  <c r="N147" i="13"/>
  <c r="M147" i="13"/>
  <c r="L147" i="13"/>
  <c r="K147" i="13"/>
  <c r="J147" i="13"/>
  <c r="I147" i="13"/>
  <c r="H147" i="13"/>
  <c r="G147" i="13"/>
  <c r="F147" i="13"/>
  <c r="E147" i="13"/>
  <c r="T146" i="13"/>
  <c r="R146" i="13"/>
  <c r="Q146" i="13"/>
  <c r="P146" i="13"/>
  <c r="O146" i="13"/>
  <c r="N146" i="13"/>
  <c r="M146" i="13"/>
  <c r="L146" i="13"/>
  <c r="K146" i="13"/>
  <c r="J146" i="13"/>
  <c r="I146" i="13"/>
  <c r="H146" i="13"/>
  <c r="G146" i="13"/>
  <c r="F146" i="13"/>
  <c r="E146" i="13"/>
  <c r="T145" i="13"/>
  <c r="R145" i="13"/>
  <c r="Q145" i="13"/>
  <c r="P145" i="13"/>
  <c r="O145" i="13"/>
  <c r="N145" i="13"/>
  <c r="M145" i="13"/>
  <c r="L145" i="13"/>
  <c r="K145" i="13"/>
  <c r="J145" i="13"/>
  <c r="I145" i="13"/>
  <c r="H145" i="13"/>
  <c r="G145" i="13"/>
  <c r="F145" i="13"/>
  <c r="E145" i="13"/>
  <c r="T140" i="13"/>
  <c r="R140" i="13"/>
  <c r="Q140" i="13"/>
  <c r="P140" i="13"/>
  <c r="O140" i="13"/>
  <c r="N140" i="13"/>
  <c r="M140" i="13"/>
  <c r="L140" i="13"/>
  <c r="K140" i="13"/>
  <c r="J140" i="13"/>
  <c r="I140" i="13"/>
  <c r="H140" i="13"/>
  <c r="G140" i="13"/>
  <c r="F140" i="13"/>
  <c r="E140" i="13"/>
  <c r="T139" i="13"/>
  <c r="R139" i="13"/>
  <c r="Q139" i="13"/>
  <c r="P139" i="13"/>
  <c r="O139" i="13"/>
  <c r="N139" i="13"/>
  <c r="M139" i="13"/>
  <c r="L139" i="13"/>
  <c r="K139" i="13"/>
  <c r="J139" i="13"/>
  <c r="I139" i="13"/>
  <c r="H139" i="13"/>
  <c r="G139" i="13"/>
  <c r="F139" i="13"/>
  <c r="E139" i="13"/>
  <c r="T138" i="13"/>
  <c r="R138" i="13"/>
  <c r="Q138" i="13"/>
  <c r="P138" i="13"/>
  <c r="O138" i="13"/>
  <c r="N138" i="13"/>
  <c r="M138" i="13"/>
  <c r="L138" i="13"/>
  <c r="K138" i="13"/>
  <c r="J138" i="13"/>
  <c r="I138" i="13"/>
  <c r="H138" i="13"/>
  <c r="G138" i="13"/>
  <c r="F138" i="13"/>
  <c r="E138" i="13"/>
  <c r="T137" i="13"/>
  <c r="R137" i="13"/>
  <c r="Q137" i="13"/>
  <c r="P137" i="13"/>
  <c r="O137" i="13"/>
  <c r="N137" i="13"/>
  <c r="M137" i="13"/>
  <c r="L137" i="13"/>
  <c r="K137" i="13"/>
  <c r="J137" i="13"/>
  <c r="I137" i="13"/>
  <c r="H137" i="13"/>
  <c r="G137" i="13"/>
  <c r="F137" i="13"/>
  <c r="E137" i="13"/>
  <c r="T136" i="13"/>
  <c r="R136" i="13"/>
  <c r="Q136" i="13"/>
  <c r="P136" i="13"/>
  <c r="O136" i="13"/>
  <c r="N136" i="13"/>
  <c r="M136" i="13"/>
  <c r="L136" i="13"/>
  <c r="K136" i="13"/>
  <c r="J136" i="13"/>
  <c r="I136" i="13"/>
  <c r="H136" i="13"/>
  <c r="G136" i="13"/>
  <c r="F136" i="13"/>
  <c r="E136" i="13"/>
  <c r="T135" i="13"/>
  <c r="R135" i="13"/>
  <c r="Q135" i="13"/>
  <c r="P135" i="13"/>
  <c r="O135" i="13"/>
  <c r="N135" i="13"/>
  <c r="M135" i="13"/>
  <c r="L135" i="13"/>
  <c r="K135" i="13"/>
  <c r="J135" i="13"/>
  <c r="I135" i="13"/>
  <c r="H135" i="13"/>
  <c r="G135" i="13"/>
  <c r="F135" i="13"/>
  <c r="E135" i="13"/>
  <c r="T134" i="13"/>
  <c r="R134" i="13"/>
  <c r="Q134" i="13"/>
  <c r="P134" i="13"/>
  <c r="O134" i="13"/>
  <c r="N134" i="13"/>
  <c r="M134" i="13"/>
  <c r="L134" i="13"/>
  <c r="K134" i="13"/>
  <c r="J134" i="13"/>
  <c r="I134" i="13"/>
  <c r="H134" i="13"/>
  <c r="G134" i="13"/>
  <c r="F134" i="13"/>
  <c r="E134" i="13"/>
  <c r="T133" i="13"/>
  <c r="R133" i="13"/>
  <c r="Q133" i="13"/>
  <c r="P133" i="13"/>
  <c r="O133" i="13"/>
  <c r="N133" i="13"/>
  <c r="M133" i="13"/>
  <c r="L133" i="13"/>
  <c r="K133" i="13"/>
  <c r="J133" i="13"/>
  <c r="I133" i="13"/>
  <c r="H133" i="13"/>
  <c r="G133" i="13"/>
  <c r="F133" i="13"/>
  <c r="E133" i="13"/>
  <c r="T132" i="13"/>
  <c r="R132" i="13"/>
  <c r="Q132" i="13"/>
  <c r="P132" i="13"/>
  <c r="O132" i="13"/>
  <c r="N132" i="13"/>
  <c r="M132" i="13"/>
  <c r="L132" i="13"/>
  <c r="K132" i="13"/>
  <c r="J132" i="13"/>
  <c r="I132" i="13"/>
  <c r="H132" i="13"/>
  <c r="G132" i="13"/>
  <c r="F132" i="13"/>
  <c r="E132" i="13"/>
  <c r="T131" i="13"/>
  <c r="R131" i="13"/>
  <c r="Q131" i="13"/>
  <c r="P131" i="13"/>
  <c r="O131" i="13"/>
  <c r="N131" i="13"/>
  <c r="M131" i="13"/>
  <c r="L131" i="13"/>
  <c r="K131" i="13"/>
  <c r="J131" i="13"/>
  <c r="I131" i="13"/>
  <c r="H131" i="13"/>
  <c r="G131" i="13"/>
  <c r="F131" i="13"/>
  <c r="E131" i="13"/>
  <c r="T130" i="13"/>
  <c r="R130" i="13"/>
  <c r="Q130" i="13"/>
  <c r="P130" i="13"/>
  <c r="O130" i="13"/>
  <c r="N130" i="13"/>
  <c r="M130" i="13"/>
  <c r="L130" i="13"/>
  <c r="K130" i="13"/>
  <c r="J130" i="13"/>
  <c r="I130" i="13"/>
  <c r="H130" i="13"/>
  <c r="G130" i="13"/>
  <c r="F130" i="13"/>
  <c r="E130" i="13"/>
  <c r="T129" i="13"/>
  <c r="R129" i="13"/>
  <c r="Q129" i="13"/>
  <c r="P129" i="13"/>
  <c r="O129" i="13"/>
  <c r="N129" i="13"/>
  <c r="M129" i="13"/>
  <c r="L129" i="13"/>
  <c r="K129" i="13"/>
  <c r="J129" i="13"/>
  <c r="I129" i="13"/>
  <c r="H129" i="13"/>
  <c r="G129" i="13"/>
  <c r="F129" i="13"/>
  <c r="E129" i="13"/>
  <c r="T128" i="13"/>
  <c r="R128" i="13"/>
  <c r="Q128" i="13"/>
  <c r="P128" i="13"/>
  <c r="O128" i="13"/>
  <c r="N128" i="13"/>
  <c r="M128" i="13"/>
  <c r="L128" i="13"/>
  <c r="K128" i="13"/>
  <c r="J128" i="13"/>
  <c r="I128" i="13"/>
  <c r="H128" i="13"/>
  <c r="G128" i="13"/>
  <c r="F128" i="13"/>
  <c r="E128" i="13"/>
  <c r="T127" i="13"/>
  <c r="R127" i="13"/>
  <c r="Q127" i="13"/>
  <c r="P127" i="13"/>
  <c r="O127" i="13"/>
  <c r="N127" i="13"/>
  <c r="M127" i="13"/>
  <c r="L127" i="13"/>
  <c r="K127" i="13"/>
  <c r="J127" i="13"/>
  <c r="I127" i="13"/>
  <c r="H127" i="13"/>
  <c r="G127" i="13"/>
  <c r="F127" i="13"/>
  <c r="E127" i="13"/>
  <c r="T126" i="13"/>
  <c r="R126" i="13"/>
  <c r="Q126" i="13"/>
  <c r="P126" i="13"/>
  <c r="O126" i="13"/>
  <c r="N126" i="13"/>
  <c r="M126" i="13"/>
  <c r="L126" i="13"/>
  <c r="K126" i="13"/>
  <c r="J126" i="13"/>
  <c r="I126" i="13"/>
  <c r="H126" i="13"/>
  <c r="G126" i="13"/>
  <c r="F126" i="13"/>
  <c r="E126" i="13"/>
  <c r="T125" i="13"/>
  <c r="R125" i="13"/>
  <c r="Q125" i="13"/>
  <c r="P125" i="13"/>
  <c r="O125" i="13"/>
  <c r="N125" i="13"/>
  <c r="M125" i="13"/>
  <c r="L125" i="13"/>
  <c r="K125" i="13"/>
  <c r="J125" i="13"/>
  <c r="I125" i="13"/>
  <c r="H125" i="13"/>
  <c r="G125" i="13"/>
  <c r="F125" i="13"/>
  <c r="E125" i="13"/>
  <c r="T124" i="13"/>
  <c r="R124" i="13"/>
  <c r="Q124" i="13"/>
  <c r="P124" i="13"/>
  <c r="O124" i="13"/>
  <c r="N124" i="13"/>
  <c r="M124" i="13"/>
  <c r="L124" i="13"/>
  <c r="K124" i="13"/>
  <c r="J124" i="13"/>
  <c r="I124" i="13"/>
  <c r="H124" i="13"/>
  <c r="G124" i="13"/>
  <c r="F124" i="13"/>
  <c r="E124" i="13"/>
  <c r="T123" i="13"/>
  <c r="R123" i="13"/>
  <c r="Q123" i="13"/>
  <c r="P123" i="13"/>
  <c r="O123" i="13"/>
  <c r="N123" i="13"/>
  <c r="M123" i="13"/>
  <c r="L123" i="13"/>
  <c r="K123" i="13"/>
  <c r="J123" i="13"/>
  <c r="I123" i="13"/>
  <c r="H123" i="13"/>
  <c r="G123" i="13"/>
  <c r="F123" i="13"/>
  <c r="E123" i="13"/>
  <c r="T122" i="13"/>
  <c r="R122" i="13"/>
  <c r="Q122" i="13"/>
  <c r="P122" i="13"/>
  <c r="O122" i="13"/>
  <c r="N122" i="13"/>
  <c r="M122" i="13"/>
  <c r="L122" i="13"/>
  <c r="K122" i="13"/>
  <c r="J122" i="13"/>
  <c r="I122" i="13"/>
  <c r="H122" i="13"/>
  <c r="G122" i="13"/>
  <c r="F122" i="13"/>
  <c r="E122" i="13"/>
  <c r="T121" i="13"/>
  <c r="R121" i="13"/>
  <c r="Q121" i="13"/>
  <c r="P121" i="13"/>
  <c r="O121" i="13"/>
  <c r="N121" i="13"/>
  <c r="M121" i="13"/>
  <c r="L121" i="13"/>
  <c r="K121" i="13"/>
  <c r="J121" i="13"/>
  <c r="I121" i="13"/>
  <c r="H121" i="13"/>
  <c r="G121" i="13"/>
  <c r="F121" i="13"/>
  <c r="E121" i="13"/>
  <c r="T120" i="13"/>
  <c r="R120" i="13"/>
  <c r="Q120" i="13"/>
  <c r="P120" i="13"/>
  <c r="O120" i="13"/>
  <c r="N120" i="13"/>
  <c r="M120" i="13"/>
  <c r="L120" i="13"/>
  <c r="K120" i="13"/>
  <c r="J120" i="13"/>
  <c r="I120" i="13"/>
  <c r="H120" i="13"/>
  <c r="G120" i="13"/>
  <c r="F120" i="13"/>
  <c r="E120" i="13"/>
  <c r="T119" i="13"/>
  <c r="R119" i="13"/>
  <c r="Q119" i="13"/>
  <c r="P119" i="13"/>
  <c r="O119" i="13"/>
  <c r="N119" i="13"/>
  <c r="M119" i="13"/>
  <c r="L119" i="13"/>
  <c r="K119" i="13"/>
  <c r="J119" i="13"/>
  <c r="I119" i="13"/>
  <c r="H119" i="13"/>
  <c r="G119" i="13"/>
  <c r="F119" i="13"/>
  <c r="E119" i="13"/>
  <c r="T114" i="13"/>
  <c r="R114" i="13"/>
  <c r="Q114" i="13"/>
  <c r="P114" i="13"/>
  <c r="O114" i="13"/>
  <c r="N114" i="13"/>
  <c r="M114" i="13"/>
  <c r="L114" i="13"/>
  <c r="K114" i="13"/>
  <c r="J114" i="13"/>
  <c r="I114" i="13"/>
  <c r="H114" i="13"/>
  <c r="G114" i="13"/>
  <c r="F114" i="13"/>
  <c r="E114" i="13"/>
  <c r="T113" i="13"/>
  <c r="R113" i="13"/>
  <c r="Q113" i="13"/>
  <c r="P113" i="13"/>
  <c r="O113" i="13"/>
  <c r="N113" i="13"/>
  <c r="M113" i="13"/>
  <c r="L113" i="13"/>
  <c r="K113" i="13"/>
  <c r="J113" i="13"/>
  <c r="I113" i="13"/>
  <c r="H113" i="13"/>
  <c r="G113" i="13"/>
  <c r="F113" i="13"/>
  <c r="E113" i="13"/>
  <c r="T112" i="13"/>
  <c r="R112" i="13"/>
  <c r="Q112" i="13"/>
  <c r="P112" i="13"/>
  <c r="O112" i="13"/>
  <c r="N112" i="13"/>
  <c r="M112" i="13"/>
  <c r="L112" i="13"/>
  <c r="K112" i="13"/>
  <c r="J112" i="13"/>
  <c r="I112" i="13"/>
  <c r="H112" i="13"/>
  <c r="G112" i="13"/>
  <c r="F112" i="13"/>
  <c r="E112" i="13"/>
  <c r="T111" i="13"/>
  <c r="R111" i="13"/>
  <c r="Q111" i="13"/>
  <c r="P111" i="13"/>
  <c r="O111" i="13"/>
  <c r="N111" i="13"/>
  <c r="M111" i="13"/>
  <c r="L111" i="13"/>
  <c r="K111" i="13"/>
  <c r="J111" i="13"/>
  <c r="I111" i="13"/>
  <c r="H111" i="13"/>
  <c r="G111" i="13"/>
  <c r="F111" i="13"/>
  <c r="E111" i="13"/>
  <c r="T109" i="13"/>
  <c r="R109" i="13"/>
  <c r="Q109" i="13"/>
  <c r="P109" i="13"/>
  <c r="O109" i="13"/>
  <c r="N109" i="13"/>
  <c r="M109" i="13"/>
  <c r="L109" i="13"/>
  <c r="K109" i="13"/>
  <c r="J109" i="13"/>
  <c r="I109" i="13"/>
  <c r="H109" i="13"/>
  <c r="G109" i="13"/>
  <c r="F109" i="13"/>
  <c r="E109" i="13"/>
  <c r="T108" i="13"/>
  <c r="R108" i="13"/>
  <c r="Q108" i="13"/>
  <c r="P108" i="13"/>
  <c r="O108" i="13"/>
  <c r="N108" i="13"/>
  <c r="M108" i="13"/>
  <c r="L108" i="13"/>
  <c r="K108" i="13"/>
  <c r="J108" i="13"/>
  <c r="I108" i="13"/>
  <c r="H108" i="13"/>
  <c r="G108" i="13"/>
  <c r="F108" i="13"/>
  <c r="E108" i="13"/>
  <c r="T103" i="13"/>
  <c r="R103" i="13"/>
  <c r="Q103" i="13"/>
  <c r="P103" i="13"/>
  <c r="O103" i="13"/>
  <c r="N103" i="13"/>
  <c r="M103" i="13"/>
  <c r="L103" i="13"/>
  <c r="K103" i="13"/>
  <c r="J103" i="13"/>
  <c r="I103" i="13"/>
  <c r="H103" i="13"/>
  <c r="G103" i="13"/>
  <c r="F103" i="13"/>
  <c r="E103" i="13"/>
  <c r="T102" i="13"/>
  <c r="R102" i="13"/>
  <c r="Q102" i="13"/>
  <c r="P102" i="13"/>
  <c r="O102" i="13"/>
  <c r="N102" i="13"/>
  <c r="M102" i="13"/>
  <c r="L102" i="13"/>
  <c r="K102" i="13"/>
  <c r="J102" i="13"/>
  <c r="I102" i="13"/>
  <c r="H102" i="13"/>
  <c r="G102" i="13"/>
  <c r="F102" i="13"/>
  <c r="E102" i="13"/>
  <c r="T101" i="13"/>
  <c r="R101" i="13"/>
  <c r="Q101" i="13"/>
  <c r="P101" i="13"/>
  <c r="O101" i="13"/>
  <c r="N101" i="13"/>
  <c r="M101" i="13"/>
  <c r="L101" i="13"/>
  <c r="K101" i="13"/>
  <c r="J101" i="13"/>
  <c r="I101" i="13"/>
  <c r="H101" i="13"/>
  <c r="G101" i="13"/>
  <c r="F101" i="13"/>
  <c r="E101" i="13"/>
  <c r="T100" i="13"/>
  <c r="R100" i="13"/>
  <c r="Q100" i="13"/>
  <c r="P100" i="13"/>
  <c r="O100" i="13"/>
  <c r="N100" i="13"/>
  <c r="M100" i="13"/>
  <c r="L100" i="13"/>
  <c r="K100" i="13"/>
  <c r="J100" i="13"/>
  <c r="I100" i="13"/>
  <c r="H100" i="13"/>
  <c r="G100" i="13"/>
  <c r="F100" i="13"/>
  <c r="E100" i="13"/>
  <c r="T99" i="13"/>
  <c r="R99" i="13"/>
  <c r="Q99" i="13"/>
  <c r="P99" i="13"/>
  <c r="O99" i="13"/>
  <c r="N99" i="13"/>
  <c r="M99" i="13"/>
  <c r="L99" i="13"/>
  <c r="K99" i="13"/>
  <c r="J99" i="13"/>
  <c r="I99" i="13"/>
  <c r="H99" i="13"/>
  <c r="G99" i="13"/>
  <c r="F99" i="13"/>
  <c r="E99" i="13"/>
  <c r="T98" i="13"/>
  <c r="R98" i="13"/>
  <c r="Q98" i="13"/>
  <c r="P98" i="13"/>
  <c r="O98" i="13"/>
  <c r="N98" i="13"/>
  <c r="M98" i="13"/>
  <c r="L98" i="13"/>
  <c r="K98" i="13"/>
  <c r="J98" i="13"/>
  <c r="I98" i="13"/>
  <c r="H98" i="13"/>
  <c r="G98" i="13"/>
  <c r="F98" i="13"/>
  <c r="E98" i="13"/>
  <c r="T97" i="13"/>
  <c r="R97" i="13"/>
  <c r="Q97" i="13"/>
  <c r="P97" i="13"/>
  <c r="O97" i="13"/>
  <c r="N97" i="13"/>
  <c r="M97" i="13"/>
  <c r="L97" i="13"/>
  <c r="K97" i="13"/>
  <c r="J97" i="13"/>
  <c r="I97" i="13"/>
  <c r="H97" i="13"/>
  <c r="G97" i="13"/>
  <c r="F97" i="13"/>
  <c r="E97" i="13"/>
  <c r="T96" i="13"/>
  <c r="R96" i="13"/>
  <c r="Q96" i="13"/>
  <c r="P96" i="13"/>
  <c r="O96" i="13"/>
  <c r="N96" i="13"/>
  <c r="M96" i="13"/>
  <c r="L96" i="13"/>
  <c r="K96" i="13"/>
  <c r="J96" i="13"/>
  <c r="I96" i="13"/>
  <c r="H96" i="13"/>
  <c r="G96" i="13"/>
  <c r="F96" i="13"/>
  <c r="E96" i="13"/>
  <c r="T95" i="13"/>
  <c r="R95" i="13"/>
  <c r="Q95" i="13"/>
  <c r="P95" i="13"/>
  <c r="O95" i="13"/>
  <c r="N95" i="13"/>
  <c r="M95" i="13"/>
  <c r="L95" i="13"/>
  <c r="K95" i="13"/>
  <c r="J95" i="13"/>
  <c r="I95" i="13"/>
  <c r="H95" i="13"/>
  <c r="G95" i="13"/>
  <c r="F95" i="13"/>
  <c r="E95" i="13"/>
  <c r="T94" i="13"/>
  <c r="R94" i="13"/>
  <c r="Q94" i="13"/>
  <c r="P94" i="13"/>
  <c r="O94" i="13"/>
  <c r="N94" i="13"/>
  <c r="M94" i="13"/>
  <c r="L94" i="13"/>
  <c r="K94" i="13"/>
  <c r="J94" i="13"/>
  <c r="I94" i="13"/>
  <c r="H94" i="13"/>
  <c r="G94" i="13"/>
  <c r="F94" i="13"/>
  <c r="E94" i="13"/>
  <c r="T93" i="13"/>
  <c r="R93" i="13"/>
  <c r="Q93" i="13"/>
  <c r="P93" i="13"/>
  <c r="O93" i="13"/>
  <c r="N93" i="13"/>
  <c r="M93" i="13"/>
  <c r="L93" i="13"/>
  <c r="K93" i="13"/>
  <c r="J93" i="13"/>
  <c r="I93" i="13"/>
  <c r="H93" i="13"/>
  <c r="G93" i="13"/>
  <c r="F93" i="13"/>
  <c r="E93" i="13"/>
  <c r="T92" i="13"/>
  <c r="R92" i="13"/>
  <c r="Q92" i="13"/>
  <c r="P92" i="13"/>
  <c r="O92" i="13"/>
  <c r="N92" i="13"/>
  <c r="M92" i="13"/>
  <c r="L92" i="13"/>
  <c r="K92" i="13"/>
  <c r="J92" i="13"/>
  <c r="I92" i="13"/>
  <c r="H92" i="13"/>
  <c r="G92" i="13"/>
  <c r="F92" i="13"/>
  <c r="E92" i="13"/>
  <c r="T91" i="13"/>
  <c r="R91" i="13"/>
  <c r="Q91" i="13"/>
  <c r="P91" i="13"/>
  <c r="O91" i="13"/>
  <c r="N91" i="13"/>
  <c r="M91" i="13"/>
  <c r="L91" i="13"/>
  <c r="K91" i="13"/>
  <c r="J91" i="13"/>
  <c r="I91" i="13"/>
  <c r="H91" i="13"/>
  <c r="G91" i="13"/>
  <c r="F91" i="13"/>
  <c r="E91" i="13"/>
  <c r="T90" i="13"/>
  <c r="R90" i="13"/>
  <c r="Q90" i="13"/>
  <c r="P90" i="13"/>
  <c r="O90" i="13"/>
  <c r="N90" i="13"/>
  <c r="M90" i="13"/>
  <c r="L90" i="13"/>
  <c r="K90" i="13"/>
  <c r="J90" i="13"/>
  <c r="I90" i="13"/>
  <c r="H90" i="13"/>
  <c r="G90" i="13"/>
  <c r="F90" i="13"/>
  <c r="E90" i="13"/>
  <c r="T87" i="13"/>
  <c r="R87" i="13"/>
  <c r="Q87" i="13"/>
  <c r="P87" i="13"/>
  <c r="O87" i="13"/>
  <c r="N87" i="13"/>
  <c r="M87" i="13"/>
  <c r="L87" i="13"/>
  <c r="K87" i="13"/>
  <c r="J87" i="13"/>
  <c r="I87" i="13"/>
  <c r="H87" i="13"/>
  <c r="G87" i="13"/>
  <c r="F87" i="13"/>
  <c r="E87" i="13"/>
  <c r="T86" i="13"/>
  <c r="R86" i="13"/>
  <c r="Q86" i="13"/>
  <c r="P86" i="13"/>
  <c r="O86" i="13"/>
  <c r="N86" i="13"/>
  <c r="M86" i="13"/>
  <c r="L86" i="13"/>
  <c r="K86" i="13"/>
  <c r="J86" i="13"/>
  <c r="I86" i="13"/>
  <c r="H86" i="13"/>
  <c r="G86" i="13"/>
  <c r="F86" i="13"/>
  <c r="E86" i="13"/>
  <c r="T85" i="13"/>
  <c r="R85" i="13"/>
  <c r="Q85" i="13"/>
  <c r="P85" i="13"/>
  <c r="O85" i="13"/>
  <c r="N85" i="13"/>
  <c r="M85" i="13"/>
  <c r="L85" i="13"/>
  <c r="K85" i="13"/>
  <c r="J85" i="13"/>
  <c r="I85" i="13"/>
  <c r="H85" i="13"/>
  <c r="G85" i="13"/>
  <c r="F85" i="13"/>
  <c r="E85" i="13"/>
  <c r="T80" i="13"/>
  <c r="R80" i="13"/>
  <c r="Q80" i="13"/>
  <c r="P80" i="13"/>
  <c r="O80" i="13"/>
  <c r="N80" i="13"/>
  <c r="M80" i="13"/>
  <c r="L80" i="13"/>
  <c r="K80" i="13"/>
  <c r="J80" i="13"/>
  <c r="I80" i="13"/>
  <c r="H80" i="13"/>
  <c r="G80" i="13"/>
  <c r="F80" i="13"/>
  <c r="E80" i="13"/>
  <c r="T79" i="13"/>
  <c r="R79" i="13"/>
  <c r="Q79" i="13"/>
  <c r="P79" i="13"/>
  <c r="O79" i="13"/>
  <c r="N79" i="13"/>
  <c r="M79" i="13"/>
  <c r="L79" i="13"/>
  <c r="K79" i="13"/>
  <c r="J79" i="13"/>
  <c r="I79" i="13"/>
  <c r="H79" i="13"/>
  <c r="G79" i="13"/>
  <c r="F79" i="13"/>
  <c r="E79" i="13"/>
  <c r="T78" i="13"/>
  <c r="R78" i="13"/>
  <c r="Q78" i="13"/>
  <c r="P78" i="13"/>
  <c r="O78" i="13"/>
  <c r="N78" i="13"/>
  <c r="M78" i="13"/>
  <c r="L78" i="13"/>
  <c r="K78" i="13"/>
  <c r="J78" i="13"/>
  <c r="I78" i="13"/>
  <c r="H78" i="13"/>
  <c r="G78" i="13"/>
  <c r="F78" i="13"/>
  <c r="E78" i="13"/>
  <c r="T77" i="13"/>
  <c r="R77" i="13"/>
  <c r="Q77" i="13"/>
  <c r="P77" i="13"/>
  <c r="O77" i="13"/>
  <c r="N77" i="13"/>
  <c r="M77" i="13"/>
  <c r="L77" i="13"/>
  <c r="K77" i="13"/>
  <c r="J77" i="13"/>
  <c r="I77" i="13"/>
  <c r="H77" i="13"/>
  <c r="G77" i="13"/>
  <c r="F77" i="13"/>
  <c r="E77" i="13"/>
  <c r="T76" i="13"/>
  <c r="R76" i="13"/>
  <c r="Q76" i="13"/>
  <c r="P76" i="13"/>
  <c r="O76" i="13"/>
  <c r="N76" i="13"/>
  <c r="M76" i="13"/>
  <c r="L76" i="13"/>
  <c r="K76" i="13"/>
  <c r="J76" i="13"/>
  <c r="I76" i="13"/>
  <c r="H76" i="13"/>
  <c r="G76" i="13"/>
  <c r="F76" i="13"/>
  <c r="E76" i="13"/>
  <c r="T75" i="13"/>
  <c r="R75" i="13"/>
  <c r="Q75" i="13"/>
  <c r="P75" i="13"/>
  <c r="O75" i="13"/>
  <c r="N75" i="13"/>
  <c r="M75" i="13"/>
  <c r="L75" i="13"/>
  <c r="K75" i="13"/>
  <c r="J75" i="13"/>
  <c r="I75" i="13"/>
  <c r="H75" i="13"/>
  <c r="G75" i="13"/>
  <c r="F75" i="13"/>
  <c r="E75" i="13"/>
  <c r="T74" i="13"/>
  <c r="R74" i="13"/>
  <c r="Q74" i="13"/>
  <c r="P74" i="13"/>
  <c r="O74" i="13"/>
  <c r="N74" i="13"/>
  <c r="M74" i="13"/>
  <c r="L74" i="13"/>
  <c r="K74" i="13"/>
  <c r="J74" i="13"/>
  <c r="I74" i="13"/>
  <c r="H74" i="13"/>
  <c r="G74" i="13"/>
  <c r="F74" i="13"/>
  <c r="E74" i="13"/>
  <c r="T73" i="13"/>
  <c r="R73" i="13"/>
  <c r="Q73" i="13"/>
  <c r="P73" i="13"/>
  <c r="O73" i="13"/>
  <c r="N73" i="13"/>
  <c r="M73" i="13"/>
  <c r="L73" i="13"/>
  <c r="K73" i="13"/>
  <c r="J73" i="13"/>
  <c r="I73" i="13"/>
  <c r="H73" i="13"/>
  <c r="G73" i="13"/>
  <c r="F73" i="13"/>
  <c r="E73" i="13"/>
  <c r="T72" i="13"/>
  <c r="R72" i="13"/>
  <c r="Q72" i="13"/>
  <c r="P72" i="13"/>
  <c r="O72" i="13"/>
  <c r="N72" i="13"/>
  <c r="M72" i="13"/>
  <c r="L72" i="13"/>
  <c r="K72" i="13"/>
  <c r="J72" i="13"/>
  <c r="I72" i="13"/>
  <c r="H72" i="13"/>
  <c r="G72" i="13"/>
  <c r="F72" i="13"/>
  <c r="E72" i="13"/>
  <c r="T71" i="13"/>
  <c r="R71" i="13"/>
  <c r="Q71" i="13"/>
  <c r="P71" i="13"/>
  <c r="O71" i="13"/>
  <c r="N71" i="13"/>
  <c r="M71" i="13"/>
  <c r="L71" i="13"/>
  <c r="K71" i="13"/>
  <c r="J71" i="13"/>
  <c r="I71" i="13"/>
  <c r="H71" i="13"/>
  <c r="G71" i="13"/>
  <c r="F71" i="13"/>
  <c r="E71" i="13"/>
  <c r="T70" i="13"/>
  <c r="R70" i="13"/>
  <c r="Q70" i="13"/>
  <c r="P70" i="13"/>
  <c r="O70" i="13"/>
  <c r="N70" i="13"/>
  <c r="M70" i="13"/>
  <c r="L70" i="13"/>
  <c r="K70" i="13"/>
  <c r="J70" i="13"/>
  <c r="I70" i="13"/>
  <c r="H70" i="13"/>
  <c r="G70" i="13"/>
  <c r="F70" i="13"/>
  <c r="E70" i="13"/>
  <c r="T69" i="13"/>
  <c r="R69" i="13"/>
  <c r="Q69" i="13"/>
  <c r="P69" i="13"/>
  <c r="O69" i="13"/>
  <c r="N69" i="13"/>
  <c r="M69" i="13"/>
  <c r="L69" i="13"/>
  <c r="K69" i="13"/>
  <c r="J69" i="13"/>
  <c r="I69" i="13"/>
  <c r="H69" i="13"/>
  <c r="G69" i="13"/>
  <c r="F69" i="13"/>
  <c r="E69" i="13"/>
  <c r="T68" i="13"/>
  <c r="R68" i="13"/>
  <c r="Q68" i="13"/>
  <c r="P68" i="13"/>
  <c r="O68" i="13"/>
  <c r="N68" i="13"/>
  <c r="M68" i="13"/>
  <c r="L68" i="13"/>
  <c r="K68" i="13"/>
  <c r="J68" i="13"/>
  <c r="I68" i="13"/>
  <c r="H68" i="13"/>
  <c r="G68" i="13"/>
  <c r="F68" i="13"/>
  <c r="E68" i="13"/>
  <c r="T67" i="13"/>
  <c r="R67" i="13"/>
  <c r="Q67" i="13"/>
  <c r="P67" i="13"/>
  <c r="O67" i="13"/>
  <c r="N67" i="13"/>
  <c r="M67" i="13"/>
  <c r="L67" i="13"/>
  <c r="K67" i="13"/>
  <c r="J67" i="13"/>
  <c r="I67" i="13"/>
  <c r="H67" i="13"/>
  <c r="G67" i="13"/>
  <c r="F67" i="13"/>
  <c r="E67" i="13"/>
  <c r="T66" i="13"/>
  <c r="R66" i="13"/>
  <c r="Q66" i="13"/>
  <c r="P66" i="13"/>
  <c r="O66" i="13"/>
  <c r="N66" i="13"/>
  <c r="M66" i="13"/>
  <c r="L66" i="13"/>
  <c r="K66" i="13"/>
  <c r="J66" i="13"/>
  <c r="I66" i="13"/>
  <c r="H66" i="13"/>
  <c r="G66" i="13"/>
  <c r="F66" i="13"/>
  <c r="E66" i="13"/>
  <c r="T65" i="13"/>
  <c r="R65" i="13"/>
  <c r="Q65" i="13"/>
  <c r="P65" i="13"/>
  <c r="O65" i="13"/>
  <c r="N65" i="13"/>
  <c r="M65" i="13"/>
  <c r="L65" i="13"/>
  <c r="K65" i="13"/>
  <c r="J65" i="13"/>
  <c r="I65" i="13"/>
  <c r="H65" i="13"/>
  <c r="G65" i="13"/>
  <c r="F65" i="13"/>
  <c r="E65" i="13"/>
  <c r="T64" i="13"/>
  <c r="R64" i="13"/>
  <c r="Q64" i="13"/>
  <c r="P64" i="13"/>
  <c r="O64" i="13"/>
  <c r="N64" i="13"/>
  <c r="M64" i="13"/>
  <c r="L64" i="13"/>
  <c r="K64" i="13"/>
  <c r="J64" i="13"/>
  <c r="I64" i="13"/>
  <c r="H64" i="13"/>
  <c r="G64" i="13"/>
  <c r="F64" i="13"/>
  <c r="E64" i="13"/>
  <c r="T63" i="13"/>
  <c r="R63" i="13"/>
  <c r="Q63" i="13"/>
  <c r="P63" i="13"/>
  <c r="O63" i="13"/>
  <c r="N63" i="13"/>
  <c r="M63" i="13"/>
  <c r="L63" i="13"/>
  <c r="K63" i="13"/>
  <c r="J63" i="13"/>
  <c r="I63" i="13"/>
  <c r="H63" i="13"/>
  <c r="G63" i="13"/>
  <c r="F63" i="13"/>
  <c r="E63" i="13"/>
  <c r="T62" i="13"/>
  <c r="R62" i="13"/>
  <c r="Q62" i="13"/>
  <c r="P62" i="13"/>
  <c r="O62" i="13"/>
  <c r="N62" i="13"/>
  <c r="M62" i="13"/>
  <c r="L62" i="13"/>
  <c r="K62" i="13"/>
  <c r="J62" i="13"/>
  <c r="I62" i="13"/>
  <c r="H62" i="13"/>
  <c r="G62" i="13"/>
  <c r="F62" i="13"/>
  <c r="E62" i="13"/>
  <c r="T58" i="13"/>
  <c r="R58" i="13"/>
  <c r="Q58" i="13"/>
  <c r="P58" i="13"/>
  <c r="O58" i="13"/>
  <c r="N58" i="13"/>
  <c r="M58" i="13"/>
  <c r="L58" i="13"/>
  <c r="K58" i="13"/>
  <c r="J58" i="13"/>
  <c r="I58" i="13"/>
  <c r="H58" i="13"/>
  <c r="G58" i="13"/>
  <c r="F58" i="13"/>
  <c r="E58" i="13"/>
  <c r="T59" i="13"/>
  <c r="R59" i="13"/>
  <c r="Q59" i="13"/>
  <c r="P59" i="13"/>
  <c r="O59" i="13"/>
  <c r="N59" i="13"/>
  <c r="M59" i="13"/>
  <c r="L59" i="13"/>
  <c r="K59" i="13"/>
  <c r="J59" i="13"/>
  <c r="I59" i="13"/>
  <c r="H59" i="13"/>
  <c r="G59" i="13"/>
  <c r="F59" i="13"/>
  <c r="E59" i="13"/>
  <c r="T57" i="13"/>
  <c r="R57" i="13"/>
  <c r="Q57" i="13"/>
  <c r="P57" i="13"/>
  <c r="O57" i="13"/>
  <c r="N57" i="13"/>
  <c r="M57" i="13"/>
  <c r="L57" i="13"/>
  <c r="K57" i="13"/>
  <c r="J57" i="13"/>
  <c r="I57" i="13"/>
  <c r="H57" i="13"/>
  <c r="G57" i="13"/>
  <c r="F57" i="13"/>
  <c r="E57" i="13"/>
  <c r="T56" i="13"/>
  <c r="R56" i="13"/>
  <c r="Q56" i="13"/>
  <c r="P56" i="13"/>
  <c r="O56" i="13"/>
  <c r="N56" i="13"/>
  <c r="M56" i="13"/>
  <c r="L56" i="13"/>
  <c r="K56" i="13"/>
  <c r="J56" i="13"/>
  <c r="I56" i="13"/>
  <c r="H56" i="13"/>
  <c r="G56" i="13"/>
  <c r="F56" i="13"/>
  <c r="E56" i="13"/>
  <c r="T55" i="13"/>
  <c r="R55" i="13"/>
  <c r="Q55" i="13"/>
  <c r="P55" i="13"/>
  <c r="O55" i="13"/>
  <c r="N55" i="13"/>
  <c r="M55" i="13"/>
  <c r="L55" i="13"/>
  <c r="K55" i="13"/>
  <c r="J55" i="13"/>
  <c r="I55" i="13"/>
  <c r="H55" i="13"/>
  <c r="G55" i="13"/>
  <c r="F55" i="13"/>
  <c r="E55" i="13"/>
  <c r="T54" i="13"/>
  <c r="R54" i="13"/>
  <c r="Q54" i="13"/>
  <c r="P54" i="13"/>
  <c r="O54" i="13"/>
  <c r="N54" i="13"/>
  <c r="M54" i="13"/>
  <c r="L54" i="13"/>
  <c r="K54" i="13"/>
  <c r="J54" i="13"/>
  <c r="I54" i="13"/>
  <c r="H54" i="13"/>
  <c r="G54" i="13"/>
  <c r="F54" i="13"/>
  <c r="E54" i="13"/>
  <c r="T49" i="13"/>
  <c r="R49" i="13"/>
  <c r="Q49" i="13"/>
  <c r="P49" i="13"/>
  <c r="O49" i="13"/>
  <c r="N49" i="13"/>
  <c r="M49" i="13"/>
  <c r="L49" i="13"/>
  <c r="K49" i="13"/>
  <c r="J49" i="13"/>
  <c r="I49" i="13"/>
  <c r="H49" i="13"/>
  <c r="G49" i="13"/>
  <c r="F49" i="13"/>
  <c r="E49" i="13"/>
  <c r="T48" i="13"/>
  <c r="R48" i="13"/>
  <c r="Q48" i="13"/>
  <c r="P48" i="13"/>
  <c r="O48" i="13"/>
  <c r="N48" i="13"/>
  <c r="M48" i="13"/>
  <c r="L48" i="13"/>
  <c r="K48" i="13"/>
  <c r="J48" i="13"/>
  <c r="I48" i="13"/>
  <c r="H48" i="13"/>
  <c r="G48" i="13"/>
  <c r="F48" i="13"/>
  <c r="E48" i="13"/>
  <c r="T47" i="13"/>
  <c r="R47" i="13"/>
  <c r="Q47" i="13"/>
  <c r="P47" i="13"/>
  <c r="O47" i="13"/>
  <c r="N47" i="13"/>
  <c r="M47" i="13"/>
  <c r="L47" i="13"/>
  <c r="K47" i="13"/>
  <c r="J47" i="13"/>
  <c r="I47" i="13"/>
  <c r="H47" i="13"/>
  <c r="G47" i="13"/>
  <c r="F47" i="13"/>
  <c r="E47" i="13"/>
  <c r="T46" i="13"/>
  <c r="R46" i="13"/>
  <c r="Q46" i="13"/>
  <c r="P46" i="13"/>
  <c r="O46" i="13"/>
  <c r="N46" i="13"/>
  <c r="M46" i="13"/>
  <c r="L46" i="13"/>
  <c r="K46" i="13"/>
  <c r="J46" i="13"/>
  <c r="I46" i="13"/>
  <c r="H46" i="13"/>
  <c r="G46" i="13"/>
  <c r="F46" i="13"/>
  <c r="E46" i="13"/>
  <c r="R45" i="13"/>
  <c r="Q45" i="13"/>
  <c r="P45" i="13"/>
  <c r="O45" i="13"/>
  <c r="N45" i="13"/>
  <c r="M45" i="13"/>
  <c r="L45" i="13"/>
  <c r="K45" i="13"/>
  <c r="J45" i="13"/>
  <c r="I45" i="13"/>
  <c r="H45" i="13"/>
  <c r="G45" i="13"/>
  <c r="F45" i="13"/>
  <c r="E45" i="13"/>
  <c r="T44" i="13"/>
  <c r="R44" i="13"/>
  <c r="Q44" i="13"/>
  <c r="P44" i="13"/>
  <c r="O44" i="13"/>
  <c r="N44" i="13"/>
  <c r="M44" i="13"/>
  <c r="L44" i="13"/>
  <c r="K44" i="13"/>
  <c r="J44" i="13"/>
  <c r="I44" i="13"/>
  <c r="H44" i="13"/>
  <c r="G44" i="13"/>
  <c r="F44" i="13"/>
  <c r="E44" i="13"/>
  <c r="T43" i="13"/>
  <c r="R43" i="13"/>
  <c r="Q43" i="13"/>
  <c r="P43" i="13"/>
  <c r="O43" i="13"/>
  <c r="N43" i="13"/>
  <c r="M43" i="13"/>
  <c r="L43" i="13"/>
  <c r="K43" i="13"/>
  <c r="J43" i="13"/>
  <c r="I43" i="13"/>
  <c r="H43" i="13"/>
  <c r="G43" i="13"/>
  <c r="F43" i="13"/>
  <c r="E43" i="13"/>
  <c r="T41" i="13"/>
  <c r="R41" i="13"/>
  <c r="Q41" i="13"/>
  <c r="P41" i="13"/>
  <c r="O41" i="13"/>
  <c r="N41" i="13"/>
  <c r="M41" i="13"/>
  <c r="L41" i="13"/>
  <c r="K41" i="13"/>
  <c r="J41" i="13"/>
  <c r="I41" i="13"/>
  <c r="H41" i="13"/>
  <c r="G41" i="13"/>
  <c r="F41" i="13"/>
  <c r="E41" i="13"/>
  <c r="T40" i="13"/>
  <c r="R40" i="13"/>
  <c r="Q40" i="13"/>
  <c r="P40" i="13"/>
  <c r="O40" i="13"/>
  <c r="N40" i="13"/>
  <c r="M40" i="13"/>
  <c r="L40" i="13"/>
  <c r="K40" i="13"/>
  <c r="J40" i="13"/>
  <c r="I40" i="13"/>
  <c r="H40" i="13"/>
  <c r="G40" i="13"/>
  <c r="F40" i="13"/>
  <c r="E40" i="13"/>
  <c r="T39" i="13"/>
  <c r="R39" i="13"/>
  <c r="Q39" i="13"/>
  <c r="P39" i="13"/>
  <c r="O39" i="13"/>
  <c r="N39" i="13"/>
  <c r="M39" i="13"/>
  <c r="L39" i="13"/>
  <c r="K39" i="13"/>
  <c r="J39" i="13"/>
  <c r="I39" i="13"/>
  <c r="H39" i="13"/>
  <c r="G39" i="13"/>
  <c r="F39" i="13"/>
  <c r="E39" i="13"/>
  <c r="T38" i="13"/>
  <c r="R38" i="13"/>
  <c r="Q38" i="13"/>
  <c r="P38" i="13"/>
  <c r="O38" i="13"/>
  <c r="N38" i="13"/>
  <c r="M38" i="13"/>
  <c r="L38" i="13"/>
  <c r="K38" i="13"/>
  <c r="J38" i="13"/>
  <c r="I38" i="13"/>
  <c r="H38" i="13"/>
  <c r="G38" i="13"/>
  <c r="F38" i="13"/>
  <c r="E38" i="13"/>
  <c r="T37" i="13"/>
  <c r="R37" i="13"/>
  <c r="Q37" i="13"/>
  <c r="P37" i="13"/>
  <c r="O37" i="13"/>
  <c r="N37" i="13"/>
  <c r="M37" i="13"/>
  <c r="L37" i="13"/>
  <c r="K37" i="13"/>
  <c r="J37" i="13"/>
  <c r="I37" i="13"/>
  <c r="H37" i="13"/>
  <c r="G37" i="13"/>
  <c r="F37" i="13"/>
  <c r="E37" i="13"/>
  <c r="T34" i="13"/>
  <c r="R34" i="13"/>
  <c r="Q34" i="13"/>
  <c r="P34" i="13"/>
  <c r="O34" i="13"/>
  <c r="N34" i="13"/>
  <c r="M34" i="13"/>
  <c r="L34" i="13"/>
  <c r="K34" i="13"/>
  <c r="J34" i="13"/>
  <c r="I34" i="13"/>
  <c r="H34" i="13"/>
  <c r="G34" i="13"/>
  <c r="F34" i="13"/>
  <c r="E34" i="13"/>
  <c r="T33" i="13"/>
  <c r="R33" i="13"/>
  <c r="Q33" i="13"/>
  <c r="P33" i="13"/>
  <c r="O33" i="13"/>
  <c r="N33" i="13"/>
  <c r="M33" i="13"/>
  <c r="L33" i="13"/>
  <c r="K33" i="13"/>
  <c r="J33" i="13"/>
  <c r="I33" i="13"/>
  <c r="H33" i="13"/>
  <c r="G33" i="13"/>
  <c r="F33" i="13"/>
  <c r="E33" i="13"/>
  <c r="T32" i="13"/>
  <c r="R32" i="13"/>
  <c r="Q32" i="13"/>
  <c r="P32" i="13"/>
  <c r="O32" i="13"/>
  <c r="N32" i="13"/>
  <c r="M32" i="13"/>
  <c r="L32" i="13"/>
  <c r="K32" i="13"/>
  <c r="J32" i="13"/>
  <c r="I32" i="13"/>
  <c r="H32" i="13"/>
  <c r="G32" i="13"/>
  <c r="F32" i="13"/>
  <c r="E32" i="13"/>
  <c r="T31" i="13"/>
  <c r="R31" i="13"/>
  <c r="Q31" i="13"/>
  <c r="P31" i="13"/>
  <c r="O31" i="13"/>
  <c r="N31" i="13"/>
  <c r="M31" i="13"/>
  <c r="L31" i="13"/>
  <c r="K31" i="13"/>
  <c r="J31" i="13"/>
  <c r="I31" i="13"/>
  <c r="H31" i="13"/>
  <c r="G31" i="13"/>
  <c r="F31" i="13"/>
  <c r="E31" i="13"/>
  <c r="E8" i="13"/>
  <c r="F8" i="13"/>
  <c r="G8" i="13"/>
  <c r="H8" i="13"/>
  <c r="I8" i="13"/>
  <c r="J8" i="13"/>
  <c r="K8" i="13"/>
  <c r="L8" i="13"/>
  <c r="M8" i="13"/>
  <c r="N8" i="13"/>
  <c r="O8" i="13"/>
  <c r="P8" i="13"/>
  <c r="Q8" i="13"/>
  <c r="R8" i="13"/>
  <c r="T8" i="13"/>
  <c r="E9" i="13"/>
  <c r="F9" i="13"/>
  <c r="G9" i="13"/>
  <c r="H9" i="13"/>
  <c r="I9" i="13"/>
  <c r="J9" i="13"/>
  <c r="K9" i="13"/>
  <c r="L9" i="13"/>
  <c r="M9" i="13"/>
  <c r="N9" i="13"/>
  <c r="O9" i="13"/>
  <c r="P9" i="13"/>
  <c r="Q9" i="13"/>
  <c r="R9" i="13"/>
  <c r="T9" i="13"/>
  <c r="E10" i="13"/>
  <c r="F10" i="13"/>
  <c r="G10" i="13"/>
  <c r="H10" i="13"/>
  <c r="I10" i="13"/>
  <c r="J10" i="13"/>
  <c r="K10" i="13"/>
  <c r="L10" i="13"/>
  <c r="M10" i="13"/>
  <c r="N10" i="13"/>
  <c r="O10" i="13"/>
  <c r="P10" i="13"/>
  <c r="Q10" i="13"/>
  <c r="R10" i="13"/>
  <c r="T10" i="13"/>
  <c r="E13" i="13"/>
  <c r="F13" i="13"/>
  <c r="G13" i="13"/>
  <c r="H13" i="13"/>
  <c r="I13" i="13"/>
  <c r="J13" i="13"/>
  <c r="K13" i="13"/>
  <c r="L13" i="13"/>
  <c r="M13" i="13"/>
  <c r="N13" i="13"/>
  <c r="O13" i="13"/>
  <c r="P13" i="13"/>
  <c r="Q13" i="13"/>
  <c r="R13" i="13"/>
  <c r="T13" i="13"/>
  <c r="E14" i="13"/>
  <c r="F14" i="13"/>
  <c r="G14" i="13"/>
  <c r="H14" i="13"/>
  <c r="I14" i="13"/>
  <c r="J14" i="13"/>
  <c r="K14" i="13"/>
  <c r="L14" i="13"/>
  <c r="M14" i="13"/>
  <c r="N14" i="13"/>
  <c r="O14" i="13"/>
  <c r="P14" i="13"/>
  <c r="Q14" i="13"/>
  <c r="R14" i="13"/>
  <c r="T14" i="13"/>
  <c r="E15" i="13"/>
  <c r="F15" i="13"/>
  <c r="G15" i="13"/>
  <c r="H15" i="13"/>
  <c r="I15" i="13"/>
  <c r="J15" i="13"/>
  <c r="K15" i="13"/>
  <c r="L15" i="13"/>
  <c r="M15" i="13"/>
  <c r="N15" i="13"/>
  <c r="O15" i="13"/>
  <c r="P15" i="13"/>
  <c r="Q15" i="13"/>
  <c r="R15" i="13"/>
  <c r="T15" i="13"/>
  <c r="E16" i="13"/>
  <c r="F16" i="13"/>
  <c r="G16" i="13"/>
  <c r="H16" i="13"/>
  <c r="I16" i="13"/>
  <c r="J16" i="13"/>
  <c r="K16" i="13"/>
  <c r="L16" i="13"/>
  <c r="M16" i="13"/>
  <c r="N16" i="13"/>
  <c r="O16" i="13"/>
  <c r="P16" i="13"/>
  <c r="Q16" i="13"/>
  <c r="R16" i="13"/>
  <c r="T16" i="13"/>
  <c r="E17" i="13"/>
  <c r="F17" i="13"/>
  <c r="G17" i="13"/>
  <c r="H17" i="13"/>
  <c r="I17" i="13"/>
  <c r="J17" i="13"/>
  <c r="K17" i="13"/>
  <c r="L17" i="13"/>
  <c r="M17" i="13"/>
  <c r="N17" i="13"/>
  <c r="O17" i="13"/>
  <c r="P17" i="13"/>
  <c r="Q17" i="13"/>
  <c r="R17" i="13"/>
  <c r="T17" i="13"/>
  <c r="E18" i="13"/>
  <c r="F18" i="13"/>
  <c r="G18" i="13"/>
  <c r="H18" i="13"/>
  <c r="I18" i="13"/>
  <c r="J18" i="13"/>
  <c r="K18" i="13"/>
  <c r="L18" i="13"/>
  <c r="M18" i="13"/>
  <c r="N18" i="13"/>
  <c r="O18" i="13"/>
  <c r="P18" i="13"/>
  <c r="Q18" i="13"/>
  <c r="R18" i="13"/>
  <c r="T18" i="13"/>
  <c r="E19" i="13"/>
  <c r="F19" i="13"/>
  <c r="G19" i="13"/>
  <c r="H19" i="13"/>
  <c r="I19" i="13"/>
  <c r="J19" i="13"/>
  <c r="K19" i="13"/>
  <c r="L19" i="13"/>
  <c r="M19" i="13"/>
  <c r="N19" i="13"/>
  <c r="O19" i="13"/>
  <c r="P19" i="13"/>
  <c r="Q19" i="13"/>
  <c r="R19" i="13"/>
  <c r="T19" i="13"/>
  <c r="E20" i="13"/>
  <c r="F20" i="13"/>
  <c r="G20" i="13"/>
  <c r="H20" i="13"/>
  <c r="I20" i="13"/>
  <c r="J20" i="13"/>
  <c r="K20" i="13"/>
  <c r="L20" i="13"/>
  <c r="M20" i="13"/>
  <c r="N20" i="13"/>
  <c r="O20" i="13"/>
  <c r="P20" i="13"/>
  <c r="Q20" i="13"/>
  <c r="R20" i="13"/>
  <c r="T20" i="13"/>
  <c r="E21" i="13"/>
  <c r="F21" i="13"/>
  <c r="G21" i="13"/>
  <c r="H21" i="13"/>
  <c r="I21" i="13"/>
  <c r="J21" i="13"/>
  <c r="K21" i="13"/>
  <c r="L21" i="13"/>
  <c r="M21" i="13"/>
  <c r="N21" i="13"/>
  <c r="O21" i="13"/>
  <c r="P21" i="13"/>
  <c r="Q21" i="13"/>
  <c r="R21" i="13"/>
  <c r="T21" i="13"/>
  <c r="E22" i="13"/>
  <c r="F22" i="13"/>
  <c r="G22" i="13"/>
  <c r="H22" i="13"/>
  <c r="I22" i="13"/>
  <c r="J22" i="13"/>
  <c r="K22" i="13"/>
  <c r="L22" i="13"/>
  <c r="M22" i="13"/>
  <c r="N22" i="13"/>
  <c r="O22" i="13"/>
  <c r="P22" i="13"/>
  <c r="Q22" i="13"/>
  <c r="R22" i="13"/>
  <c r="T22" i="13"/>
  <c r="E23" i="13"/>
  <c r="F23" i="13"/>
  <c r="G23" i="13"/>
  <c r="H23" i="13"/>
  <c r="I23" i="13"/>
  <c r="J23" i="13"/>
  <c r="K23" i="13"/>
  <c r="L23" i="13"/>
  <c r="M23" i="13"/>
  <c r="N23" i="13"/>
  <c r="O23" i="13"/>
  <c r="P23" i="13"/>
  <c r="Q23" i="13"/>
  <c r="R23" i="13"/>
  <c r="T23" i="13"/>
  <c r="E24" i="13"/>
  <c r="F24" i="13"/>
  <c r="G24" i="13"/>
  <c r="H24" i="13"/>
  <c r="I24" i="13"/>
  <c r="J24" i="13"/>
  <c r="K24" i="13"/>
  <c r="L24" i="13"/>
  <c r="M24" i="13"/>
  <c r="N24" i="13"/>
  <c r="O24" i="13"/>
  <c r="P24" i="13"/>
  <c r="Q24" i="13"/>
  <c r="R24" i="13"/>
  <c r="T24" i="13"/>
  <c r="E25" i="13"/>
  <c r="F25" i="13"/>
  <c r="G25" i="13"/>
  <c r="H25" i="13"/>
  <c r="I25" i="13"/>
  <c r="J25" i="13"/>
  <c r="K25" i="13"/>
  <c r="L25" i="13"/>
  <c r="M25" i="13"/>
  <c r="N25" i="13"/>
  <c r="O25" i="13"/>
  <c r="P25" i="13"/>
  <c r="Q25" i="13"/>
  <c r="R25" i="13"/>
  <c r="T25" i="13"/>
  <c r="E26" i="13"/>
  <c r="F26" i="13"/>
  <c r="G26" i="13"/>
  <c r="H26" i="13"/>
  <c r="I26" i="13"/>
  <c r="J26" i="13"/>
  <c r="K26" i="13"/>
  <c r="L26" i="13"/>
  <c r="M26" i="13"/>
  <c r="N26" i="13"/>
  <c r="O26" i="13"/>
  <c r="P26" i="13"/>
  <c r="Q26" i="13"/>
  <c r="R26" i="13"/>
  <c r="T26" i="13"/>
  <c r="T7" i="13"/>
  <c r="R7" i="13" l="1"/>
  <c r="Q7" i="13"/>
  <c r="P7" i="13"/>
  <c r="O7" i="13"/>
  <c r="N7" i="13"/>
  <c r="M7" i="13"/>
  <c r="L7" i="13"/>
  <c r="K7" i="13"/>
  <c r="J7" i="13"/>
  <c r="I7" i="13"/>
  <c r="H7" i="13"/>
  <c r="G7" i="13"/>
  <c r="F7" i="13"/>
  <c r="E7" i="13"/>
  <c r="R174" i="13" l="1"/>
  <c r="Q173" i="13"/>
  <c r="P174" i="13"/>
  <c r="O173" i="13"/>
  <c r="N174" i="13"/>
  <c r="M173" i="13"/>
  <c r="L174" i="13"/>
  <c r="K173" i="13"/>
  <c r="J174" i="13"/>
  <c r="I173" i="13"/>
  <c r="H174" i="13"/>
  <c r="G173" i="13"/>
  <c r="F174" i="13"/>
  <c r="E173" i="13"/>
  <c r="H348" i="13" l="1"/>
  <c r="J196" i="13"/>
  <c r="J143" i="13"/>
  <c r="F196" i="13"/>
  <c r="N196" i="13"/>
  <c r="L143" i="13"/>
  <c r="F117" i="13"/>
  <c r="N117" i="13"/>
  <c r="H29" i="13"/>
  <c r="P348" i="13"/>
  <c r="L348" i="13"/>
  <c r="R460" i="13"/>
  <c r="E347" i="13"/>
  <c r="M347" i="13"/>
  <c r="J348" i="13"/>
  <c r="R348" i="13"/>
  <c r="P460" i="13"/>
  <c r="K347" i="13"/>
  <c r="Q459" i="13"/>
  <c r="J117" i="13"/>
  <c r="R117" i="13"/>
  <c r="R196" i="13"/>
  <c r="F348" i="13"/>
  <c r="N348" i="13"/>
  <c r="L460" i="13"/>
  <c r="E116" i="13"/>
  <c r="M116" i="13"/>
  <c r="E195" i="13"/>
  <c r="M195" i="13"/>
  <c r="G347" i="13"/>
  <c r="O347" i="13"/>
  <c r="I347" i="13"/>
  <c r="Q347" i="13"/>
  <c r="O459" i="13"/>
  <c r="I116" i="13"/>
  <c r="Q116" i="13"/>
  <c r="I195" i="13"/>
  <c r="Q195" i="13"/>
  <c r="N460" i="13"/>
  <c r="K459" i="13"/>
  <c r="E459" i="13"/>
  <c r="M459" i="13"/>
  <c r="F460" i="13"/>
  <c r="K116" i="13"/>
  <c r="K195" i="13"/>
  <c r="G459" i="13"/>
  <c r="L117" i="13"/>
  <c r="L196" i="13"/>
  <c r="H460" i="13"/>
  <c r="I459" i="13"/>
  <c r="J460" i="13"/>
  <c r="G116" i="13"/>
  <c r="O116" i="13"/>
  <c r="G195" i="13"/>
  <c r="O195" i="13"/>
  <c r="H117" i="13"/>
  <c r="P117" i="13"/>
  <c r="H196" i="13"/>
  <c r="P196" i="13"/>
  <c r="J29" i="13"/>
  <c r="F29" i="13"/>
  <c r="G28" i="13"/>
  <c r="E28" i="13"/>
  <c r="A1" i="14" l="1"/>
  <c r="G142" i="13" l="1"/>
  <c r="H143" i="13"/>
  <c r="R323" i="13"/>
  <c r="P323" i="13"/>
  <c r="N323" i="13"/>
  <c r="L323" i="13"/>
  <c r="J323" i="13"/>
  <c r="H323" i="13"/>
  <c r="F323" i="13"/>
  <c r="E322" i="13" l="1"/>
  <c r="G322" i="13"/>
  <c r="I322" i="13"/>
  <c r="K322" i="13"/>
  <c r="M322" i="13"/>
  <c r="O322" i="13"/>
  <c r="Q322" i="13"/>
  <c r="E105" i="13"/>
  <c r="G105" i="13"/>
  <c r="I105" i="13"/>
  <c r="K105" i="13"/>
  <c r="M105" i="13"/>
  <c r="O105" i="13"/>
  <c r="Q105" i="13"/>
  <c r="F106" i="13"/>
  <c r="H106" i="13"/>
  <c r="J106" i="13"/>
  <c r="L106" i="13"/>
  <c r="N106" i="13"/>
  <c r="P106" i="13"/>
  <c r="R106" i="13"/>
  <c r="R470" i="13" l="1"/>
  <c r="Q469" i="13"/>
  <c r="P470" i="13"/>
  <c r="O469" i="13"/>
  <c r="N470" i="13"/>
  <c r="M469" i="13"/>
  <c r="L470" i="13"/>
  <c r="K469" i="13"/>
  <c r="J470" i="13"/>
  <c r="I469" i="13"/>
  <c r="H470" i="13"/>
  <c r="G469" i="13"/>
  <c r="F470" i="13"/>
  <c r="E469" i="13"/>
  <c r="R230" i="13"/>
  <c r="Q229" i="13"/>
  <c r="P230" i="13"/>
  <c r="O229" i="13"/>
  <c r="N230" i="13"/>
  <c r="M229" i="13"/>
  <c r="L230" i="13"/>
  <c r="K229" i="13"/>
  <c r="J230" i="13"/>
  <c r="I229" i="13"/>
  <c r="H230" i="13"/>
  <c r="G229" i="13"/>
  <c r="F230" i="13"/>
  <c r="E229" i="13"/>
  <c r="R187" i="13"/>
  <c r="Q186" i="13"/>
  <c r="P187" i="13"/>
  <c r="O186" i="13"/>
  <c r="N187" i="13"/>
  <c r="M186" i="13"/>
  <c r="L187" i="13"/>
  <c r="K186" i="13"/>
  <c r="J187" i="13"/>
  <c r="I186" i="13"/>
  <c r="H187" i="13"/>
  <c r="G186" i="13"/>
  <c r="F187" i="13"/>
  <c r="E186" i="13"/>
  <c r="R168" i="13"/>
  <c r="Q167" i="13"/>
  <c r="P168" i="13"/>
  <c r="O167" i="13"/>
  <c r="N168" i="13"/>
  <c r="M167" i="13"/>
  <c r="L168" i="13"/>
  <c r="K167" i="13"/>
  <c r="J168" i="13"/>
  <c r="I167" i="13"/>
  <c r="H168" i="13"/>
  <c r="G167" i="13"/>
  <c r="F168" i="13"/>
  <c r="E167" i="13"/>
  <c r="R156" i="13"/>
  <c r="Q155" i="13"/>
  <c r="P156" i="13"/>
  <c r="O155" i="13"/>
  <c r="N156" i="13"/>
  <c r="M155" i="13"/>
  <c r="L156" i="13"/>
  <c r="K155" i="13"/>
  <c r="J156" i="13"/>
  <c r="I155" i="13"/>
  <c r="H156" i="13"/>
  <c r="G155" i="13"/>
  <c r="F156" i="13"/>
  <c r="E155" i="13"/>
  <c r="R143" i="13"/>
  <c r="Q142" i="13"/>
  <c r="P143" i="13"/>
  <c r="O142" i="13"/>
  <c r="N143" i="13"/>
  <c r="M142" i="13"/>
  <c r="K142" i="13"/>
  <c r="I142" i="13"/>
  <c r="F143" i="13"/>
  <c r="E142" i="13"/>
  <c r="R83" i="13"/>
  <c r="Q82" i="13"/>
  <c r="P83" i="13"/>
  <c r="O82" i="13"/>
  <c r="N83" i="13"/>
  <c r="M82" i="13"/>
  <c r="L83" i="13"/>
  <c r="J83" i="13"/>
  <c r="I82" i="13"/>
  <c r="H83" i="13"/>
  <c r="G82" i="13"/>
  <c r="F83" i="13"/>
  <c r="E82" i="13"/>
  <c r="R52" i="13"/>
  <c r="Q51" i="13"/>
  <c r="P52" i="13"/>
  <c r="O51" i="13"/>
  <c r="N52" i="13"/>
  <c r="M51" i="13"/>
  <c r="L52" i="13"/>
  <c r="K51" i="13"/>
  <c r="J52" i="13"/>
  <c r="I51" i="13"/>
  <c r="H52" i="13"/>
  <c r="G51" i="13"/>
  <c r="F52" i="13"/>
  <c r="E51" i="13"/>
  <c r="R29" i="13"/>
  <c r="Q28" i="13"/>
  <c r="P29" i="13"/>
  <c r="O28" i="13"/>
  <c r="N29" i="13"/>
  <c r="M28" i="13"/>
  <c r="L29" i="13"/>
  <c r="K28" i="13"/>
  <c r="I28" i="13"/>
  <c r="K82" i="13" l="1"/>
  <c r="D288" i="13" l="1"/>
  <c r="D73" i="13" l="1"/>
  <c r="D145" i="13" l="1"/>
  <c r="D448" i="13" l="1"/>
  <c r="D155" i="13" l="1"/>
  <c r="D156" i="13"/>
  <c r="S145" i="13"/>
  <c r="S448" i="13" l="1"/>
  <c r="S156" i="13" l="1"/>
  <c r="S155" i="13"/>
  <c r="S54" i="13" l="1"/>
  <c r="S23" i="13" l="1"/>
  <c r="S77" i="13" l="1"/>
  <c r="S47" i="13"/>
  <c r="S204" i="13" l="1"/>
  <c r="D432" i="13" l="1"/>
  <c r="S432" i="13"/>
  <c r="D204" i="13" l="1"/>
  <c r="D47" i="13"/>
  <c r="D23" i="13"/>
  <c r="D77" i="13"/>
  <c r="S424" i="13" l="1"/>
  <c r="S289" i="13" l="1"/>
  <c r="S93" i="13" l="1"/>
  <c r="S278" i="13"/>
  <c r="S379" i="13"/>
  <c r="S94" i="13"/>
  <c r="D93" i="13" l="1"/>
  <c r="D304" i="13"/>
  <c r="D278" i="13"/>
  <c r="D40" i="13"/>
  <c r="D94" i="13"/>
  <c r="D424" i="13"/>
  <c r="D255" i="13"/>
  <c r="D67" i="13"/>
  <c r="D449" i="13"/>
  <c r="D379" i="13"/>
  <c r="D289" i="13"/>
  <c r="D205" i="13"/>
  <c r="S205" i="13" l="1"/>
  <c r="S449" i="13"/>
  <c r="S14" i="13"/>
  <c r="S40" i="13"/>
  <c r="S67" i="13"/>
  <c r="S304" i="13"/>
  <c r="S255" i="13"/>
  <c r="S430" i="13" l="1"/>
  <c r="D430" i="13"/>
  <c r="D54" i="13"/>
  <c r="S202" i="13" l="1"/>
  <c r="D202" i="13"/>
  <c r="S103" i="13"/>
  <c r="S198" i="13"/>
  <c r="S328" i="13"/>
  <c r="D184" i="13"/>
  <c r="S417" i="13"/>
  <c r="S59" i="13"/>
  <c r="S362" i="13"/>
  <c r="S184" i="13"/>
  <c r="S232" i="13"/>
  <c r="S370" i="13"/>
  <c r="S441" i="13" l="1"/>
  <c r="S68" i="13"/>
  <c r="S22" i="13"/>
  <c r="S102" i="13"/>
  <c r="S280" i="13"/>
  <c r="S219" i="13"/>
  <c r="S258" i="13"/>
  <c r="S371" i="13"/>
  <c r="S76" i="13"/>
  <c r="S248" i="13"/>
  <c r="S397" i="13"/>
  <c r="S101" i="13"/>
  <c r="S244" i="13"/>
  <c r="S428" i="13"/>
  <c r="S26" i="13"/>
  <c r="S243" i="13"/>
  <c r="S277" i="13"/>
  <c r="S410" i="13"/>
  <c r="S353" i="13"/>
  <c r="S72" i="13"/>
  <c r="S285" i="13"/>
  <c r="S425" i="13"/>
  <c r="S45" i="13"/>
  <c r="S307" i="13"/>
  <c r="S39" i="13"/>
  <c r="S398" i="13"/>
  <c r="S297" i="13"/>
  <c r="S341" i="13"/>
  <c r="S98" i="13"/>
  <c r="S254" i="13"/>
  <c r="S312" i="13"/>
  <c r="S405" i="13"/>
  <c r="S261" i="13"/>
  <c r="S221" i="13"/>
  <c r="S457" i="13"/>
  <c r="D55" i="13" l="1"/>
  <c r="D9" i="13"/>
  <c r="D8" i="13"/>
  <c r="D318" i="13"/>
  <c r="D319" i="13"/>
  <c r="D183" i="13"/>
  <c r="D320" i="13"/>
  <c r="D33" i="13"/>
  <c r="D316" i="13"/>
  <c r="D317" i="13"/>
  <c r="D85" i="13"/>
  <c r="S207" i="13" l="1"/>
  <c r="S108" i="13"/>
  <c r="S310" i="13"/>
  <c r="S252" i="13"/>
  <c r="S222" i="13"/>
  <c r="S208" i="13"/>
  <c r="S31" i="13"/>
  <c r="D96" i="13"/>
  <c r="S462" i="13"/>
  <c r="S358" i="13"/>
  <c r="S337" i="13"/>
  <c r="S407" i="13"/>
  <c r="S242" i="13"/>
  <c r="S41" i="13"/>
  <c r="S15" i="13"/>
  <c r="S352" i="13"/>
  <c r="S372" i="13"/>
  <c r="S415" i="13"/>
  <c r="S439" i="13"/>
  <c r="S237" i="13"/>
  <c r="S19" i="13"/>
  <c r="S146" i="13"/>
  <c r="D392" i="13"/>
  <c r="S250" i="13"/>
  <c r="S238" i="13"/>
  <c r="S110" i="13"/>
  <c r="S218" i="13"/>
  <c r="S305" i="13"/>
  <c r="S354" i="13"/>
  <c r="S466" i="13"/>
  <c r="S239" i="13"/>
  <c r="S368" i="13"/>
  <c r="S133" i="13"/>
  <c r="S65" i="13"/>
  <c r="S263" i="13"/>
  <c r="S421" i="13"/>
  <c r="S387" i="13"/>
  <c r="S206" i="13"/>
  <c r="S124" i="13"/>
  <c r="S130" i="13"/>
  <c r="S61" i="13"/>
  <c r="S97" i="13"/>
  <c r="S438" i="13"/>
  <c r="S257" i="13"/>
  <c r="S36" i="13"/>
  <c r="S120" i="13"/>
  <c r="S12" i="13"/>
  <c r="S158" i="13"/>
  <c r="S160" i="13"/>
  <c r="S91" i="13"/>
  <c r="S191" i="13"/>
  <c r="S265" i="13"/>
  <c r="S295" i="13"/>
  <c r="S455" i="13"/>
  <c r="S151" i="13"/>
  <c r="S296" i="13"/>
  <c r="S192" i="13"/>
  <c r="S240" i="13"/>
  <c r="S125" i="13"/>
  <c r="S147" i="13"/>
  <c r="S450" i="13"/>
  <c r="S276" i="13"/>
  <c r="S373" i="13"/>
  <c r="S446" i="13"/>
  <c r="S463" i="13"/>
  <c r="S153" i="13"/>
  <c r="S396" i="13"/>
  <c r="S60" i="13"/>
  <c r="S24" i="13"/>
  <c r="S451" i="13"/>
  <c r="S109" i="13"/>
  <c r="S245" i="13"/>
  <c r="S394" i="13"/>
  <c r="S345" i="13"/>
  <c r="S360" i="13"/>
  <c r="S390" i="13"/>
  <c r="S351" i="13"/>
  <c r="S75" i="13"/>
  <c r="S303" i="13"/>
  <c r="S423" i="13"/>
  <c r="S62" i="13"/>
  <c r="S17" i="13"/>
  <c r="S224" i="13"/>
  <c r="S426" i="13"/>
  <c r="S389" i="13"/>
  <c r="S5" i="13"/>
  <c r="S37" i="13"/>
  <c r="S363" i="13"/>
  <c r="S215" i="13"/>
  <c r="S445" i="13"/>
  <c r="S418" i="13"/>
  <c r="S465" i="13"/>
  <c r="S139" i="13"/>
  <c r="S119" i="13"/>
  <c r="S411" i="13"/>
  <c r="S38" i="13"/>
  <c r="S365" i="13"/>
  <c r="S165" i="13"/>
  <c r="S442" i="13"/>
  <c r="S440" i="13"/>
  <c r="S262" i="13"/>
  <c r="S344" i="13"/>
  <c r="S64" i="13"/>
  <c r="S409" i="13"/>
  <c r="S89" i="13"/>
  <c r="S127" i="13"/>
  <c r="S112" i="13"/>
  <c r="S122" i="13"/>
  <c r="S88" i="13"/>
  <c r="S128" i="13"/>
  <c r="S201" i="13"/>
  <c r="S138" i="13"/>
  <c r="S90" i="13"/>
  <c r="S259" i="13"/>
  <c r="S380" i="13"/>
  <c r="S49" i="13"/>
  <c r="S290" i="13"/>
  <c r="S422" i="13"/>
  <c r="S241" i="13"/>
  <c r="S392" i="13"/>
  <c r="S234" i="13"/>
  <c r="S210" i="13"/>
  <c r="S92" i="13"/>
  <c r="S431" i="13"/>
  <c r="S162" i="13"/>
  <c r="S299" i="13"/>
  <c r="S271" i="13"/>
  <c r="S80" i="13"/>
  <c r="S437" i="13"/>
  <c r="S235" i="13"/>
  <c r="S300" i="13"/>
  <c r="S364" i="13"/>
  <c r="S35" i="13"/>
  <c r="S44" i="13"/>
  <c r="S413" i="13"/>
  <c r="S268" i="13"/>
  <c r="S357" i="13"/>
  <c r="S404" i="13"/>
  <c r="S69" i="13"/>
  <c r="S292" i="13"/>
  <c r="S74" i="13"/>
  <c r="S182" i="13"/>
  <c r="S126" i="13"/>
  <c r="S385" i="13"/>
  <c r="S79" i="13"/>
  <c r="S18" i="13"/>
  <c r="S163" i="13"/>
  <c r="S43" i="13"/>
  <c r="S467" i="13"/>
  <c r="S420" i="13"/>
  <c r="S135" i="13"/>
  <c r="S376" i="13"/>
  <c r="S137" i="13"/>
  <c r="S46" i="13"/>
  <c r="S273" i="13"/>
  <c r="S334" i="13"/>
  <c r="S199" i="13"/>
  <c r="S447" i="13"/>
  <c r="S284" i="13"/>
  <c r="S361" i="13"/>
  <c r="S381" i="13"/>
  <c r="S327" i="13"/>
  <c r="S314" i="13"/>
  <c r="S293" i="13"/>
  <c r="S96" i="13" l="1"/>
  <c r="S129" i="13"/>
  <c r="S190" i="13"/>
  <c r="S34" i="13"/>
  <c r="S266" i="13"/>
  <c r="S309" i="13"/>
  <c r="S382" i="13"/>
  <c r="S159" i="13"/>
  <c r="S359" i="13"/>
  <c r="S286" i="13"/>
  <c r="S249" i="13"/>
  <c r="S436" i="13"/>
  <c r="S393" i="13"/>
  <c r="S298" i="13"/>
  <c r="S203" i="13"/>
  <c r="S281" i="13"/>
  <c r="S180" i="13"/>
  <c r="S366" i="13"/>
  <c r="S217" i="13"/>
  <c r="S10" i="13"/>
  <c r="S313" i="13"/>
  <c r="S179" i="13"/>
  <c r="S456" i="13"/>
  <c r="S25" i="13"/>
  <c r="S378" i="13"/>
  <c r="S99" i="13"/>
  <c r="S148" i="13"/>
  <c r="S251" i="13"/>
  <c r="S183" i="13"/>
  <c r="S464" i="13"/>
  <c r="S469" i="13" s="1"/>
  <c r="S211" i="13"/>
  <c r="S223" i="13"/>
  <c r="S336" i="13"/>
  <c r="S260" i="13"/>
  <c r="S401" i="13"/>
  <c r="S48" i="13"/>
  <c r="S383" i="13"/>
  <c r="S225" i="13"/>
  <c r="S416" i="13"/>
  <c r="S178" i="13"/>
  <c r="S330" i="13"/>
  <c r="S56" i="13"/>
  <c r="S375" i="13"/>
  <c r="S279" i="13"/>
  <c r="S419" i="13"/>
  <c r="S177" i="13"/>
  <c r="S136" i="13"/>
  <c r="S13" i="13"/>
  <c r="S78" i="13"/>
  <c r="S209" i="13"/>
  <c r="S326" i="13"/>
  <c r="S71" i="13"/>
  <c r="S63" i="13"/>
  <c r="S264" i="13"/>
  <c r="S434" i="13"/>
  <c r="S200" i="13"/>
  <c r="S230" i="13" s="1"/>
  <c r="S282" i="13"/>
  <c r="S453" i="13"/>
  <c r="S213" i="13"/>
  <c r="S164" i="13"/>
  <c r="S123" i="13"/>
  <c r="S408" i="13"/>
  <c r="S291" i="13"/>
  <c r="S111" i="13"/>
  <c r="S367" i="13"/>
  <c r="S256" i="13"/>
  <c r="S325" i="13"/>
  <c r="S233" i="13"/>
  <c r="S95" i="13"/>
  <c r="S21" i="13"/>
  <c r="S272" i="13"/>
  <c r="S412" i="13"/>
  <c r="S100" i="13"/>
  <c r="S253" i="13"/>
  <c r="S4" i="13"/>
  <c r="S181" i="13"/>
  <c r="S7" i="13"/>
  <c r="S132" i="13"/>
  <c r="S32" i="13"/>
  <c r="S377" i="13"/>
  <c r="S20" i="13"/>
  <c r="S333" i="13"/>
  <c r="S388" i="13"/>
  <c r="S161" i="13"/>
  <c r="S171" i="13"/>
  <c r="S247" i="13"/>
  <c r="S66" i="13"/>
  <c r="S403" i="13"/>
  <c r="S113" i="13"/>
  <c r="S355" i="13"/>
  <c r="S427" i="13"/>
  <c r="S140" i="13"/>
  <c r="S386" i="13"/>
  <c r="S384" i="13"/>
  <c r="S402" i="13"/>
  <c r="S308" i="13"/>
  <c r="D74" i="13"/>
  <c r="D375" i="13"/>
  <c r="S236" i="13"/>
  <c r="S329" i="13"/>
  <c r="S274" i="13"/>
  <c r="S267" i="13"/>
  <c r="S269" i="13"/>
  <c r="S339" i="13"/>
  <c r="S152" i="13"/>
  <c r="S332" i="13"/>
  <c r="S340" i="13"/>
  <c r="S87" i="13"/>
  <c r="S369" i="13"/>
  <c r="S227" i="13"/>
  <c r="S429" i="13"/>
  <c r="S338" i="13"/>
  <c r="S16" i="13"/>
  <c r="S331" i="13"/>
  <c r="S150" i="13"/>
  <c r="S114" i="13"/>
  <c r="S400" i="13"/>
  <c r="S452" i="13"/>
  <c r="S287" i="13"/>
  <c r="S406" i="13"/>
  <c r="S193" i="13"/>
  <c r="S70" i="13"/>
  <c r="S131" i="13"/>
  <c r="S374" i="13"/>
  <c r="S335" i="13"/>
  <c r="S356" i="13"/>
  <c r="S134" i="13"/>
  <c r="S86" i="13"/>
  <c r="S395" i="13"/>
  <c r="S220" i="13"/>
  <c r="S275" i="13"/>
  <c r="S57" i="13"/>
  <c r="S246" i="13"/>
  <c r="S391" i="13"/>
  <c r="S149" i="13"/>
  <c r="S189" i="13"/>
  <c r="S350" i="13"/>
  <c r="S121" i="13"/>
  <c r="S58" i="13"/>
  <c r="S443" i="13"/>
  <c r="S214" i="13"/>
  <c r="S42" i="13"/>
  <c r="S11" i="13"/>
  <c r="S342" i="13"/>
  <c r="S343" i="13"/>
  <c r="S470" i="13" l="1"/>
  <c r="S229" i="13"/>
  <c r="S323" i="13"/>
  <c r="S142" i="13"/>
  <c r="S168" i="13"/>
  <c r="S322" i="13"/>
  <c r="S187" i="13"/>
  <c r="S186" i="13"/>
  <c r="S106" i="13"/>
  <c r="S105" i="13"/>
  <c r="S82" i="13"/>
  <c r="S83" i="13"/>
  <c r="S143" i="13"/>
  <c r="S117" i="13"/>
  <c r="S459" i="13"/>
  <c r="S460" i="13"/>
  <c r="S196" i="13"/>
  <c r="S195" i="13"/>
  <c r="S28" i="13"/>
  <c r="S473" i="13"/>
  <c r="S472" i="13"/>
  <c r="S29" i="13"/>
  <c r="S52" i="13"/>
  <c r="S51" i="13"/>
  <c r="S348" i="13"/>
  <c r="S347" i="13"/>
  <c r="S167" i="13"/>
  <c r="S173" i="13"/>
  <c r="S174" i="13"/>
  <c r="S116" i="13"/>
  <c r="D162" i="13" l="1"/>
  <c r="D309" i="13"/>
  <c r="D464" i="13"/>
  <c r="D373" i="13" l="1"/>
  <c r="D42" i="13" l="1"/>
  <c r="D310" i="13" l="1"/>
  <c r="D208" i="13"/>
  <c r="D31" i="13"/>
  <c r="D252" i="13"/>
  <c r="D266" i="13"/>
  <c r="D222" i="13"/>
  <c r="D190" i="13"/>
  <c r="D108" i="13"/>
  <c r="D129" i="13"/>
  <c r="D34" i="13"/>
  <c r="D207" i="13"/>
  <c r="D182" i="13"/>
  <c r="D423" i="13"/>
  <c r="D137" i="13"/>
  <c r="D178" i="13"/>
  <c r="D355" i="13"/>
  <c r="D25" i="13"/>
  <c r="D416" i="13"/>
  <c r="D79" i="13"/>
  <c r="D362" i="13"/>
  <c r="D265" i="13"/>
  <c r="D91" i="13"/>
  <c r="D103" i="13"/>
  <c r="D398" i="13"/>
  <c r="D15" i="13"/>
  <c r="D467" i="13"/>
  <c r="D401" i="13"/>
  <c r="D456" i="13"/>
  <c r="D446" i="13"/>
  <c r="D38" i="13"/>
  <c r="D111" i="13"/>
  <c r="D387" i="13"/>
  <c r="D245" i="13"/>
  <c r="D382" i="13"/>
  <c r="D60" i="13"/>
  <c r="D275" i="13"/>
  <c r="D418" i="13"/>
  <c r="D199" i="13"/>
  <c r="D14" i="13"/>
  <c r="D397" i="13"/>
  <c r="D147" i="13"/>
  <c r="D395" i="13"/>
  <c r="D21" i="13"/>
  <c r="D421" i="13"/>
  <c r="D344" i="13"/>
  <c r="D411" i="13"/>
  <c r="D86" i="13"/>
  <c r="D235" i="13"/>
  <c r="D139" i="13"/>
  <c r="D268" i="13"/>
  <c r="D298" i="13"/>
  <c r="D75" i="13"/>
  <c r="D121" i="13"/>
  <c r="D402" i="13"/>
  <c r="D388" i="13"/>
  <c r="D66" i="13"/>
  <c r="D181" i="13"/>
  <c r="D99" i="13"/>
  <c r="D249" i="13"/>
  <c r="D248" i="13"/>
  <c r="D217" i="13"/>
  <c r="D126" i="13"/>
  <c r="D227" i="13"/>
  <c r="D384" i="13"/>
  <c r="D303" i="13"/>
  <c r="D76" i="13"/>
  <c r="D152" i="13"/>
  <c r="D356" i="13"/>
  <c r="D35" i="13"/>
  <c r="D70" i="13"/>
  <c r="D452" i="13"/>
  <c r="D109" i="13"/>
  <c r="D338" i="13"/>
  <c r="D342" i="13"/>
  <c r="D376" i="13"/>
  <c r="D256" i="13"/>
  <c r="D160" i="13"/>
  <c r="D308" i="13"/>
  <c r="D242" i="13"/>
  <c r="D17" i="13"/>
  <c r="D251" i="13"/>
  <c r="D267" i="13"/>
  <c r="D352" i="13"/>
  <c r="D247" i="13"/>
  <c r="D333" i="13"/>
  <c r="D128" i="13"/>
  <c r="D158" i="13"/>
  <c r="D407" i="13"/>
  <c r="D213" i="13"/>
  <c r="D374" i="13"/>
  <c r="D367" i="13"/>
  <c r="D360" i="13"/>
  <c r="D56" i="13"/>
  <c r="D420" i="13"/>
  <c r="D299" i="13"/>
  <c r="D272" i="13"/>
  <c r="D261" i="13"/>
  <c r="D385" i="13"/>
  <c r="D253" i="13"/>
  <c r="D393" i="13"/>
  <c r="D206" i="13"/>
  <c r="D41" i="13"/>
  <c r="D440" i="13"/>
  <c r="D331" i="13"/>
  <c r="D140" i="13"/>
  <c r="D279" i="13"/>
  <c r="D263" i="13"/>
  <c r="D198" i="13"/>
  <c r="D61" i="13"/>
  <c r="D125" i="13"/>
  <c r="D180" i="13"/>
  <c r="D220" i="13"/>
  <c r="D335" i="13"/>
  <c r="D326" i="13"/>
  <c r="D363" i="13"/>
  <c r="D241" i="13"/>
  <c r="D371" i="13"/>
  <c r="D244" i="13"/>
  <c r="D415" i="13"/>
  <c r="D22" i="13"/>
  <c r="D466" i="13"/>
  <c r="D436" i="13"/>
  <c r="D329" i="13"/>
  <c r="D286" i="13"/>
  <c r="D132" i="13"/>
  <c r="D281" i="13"/>
  <c r="D419" i="13"/>
  <c r="D65" i="13"/>
  <c r="D43" i="13"/>
  <c r="D165" i="13"/>
  <c r="D18" i="13"/>
  <c r="D312" i="13"/>
  <c r="D377" i="13"/>
  <c r="D257" i="13"/>
  <c r="D135" i="13"/>
  <c r="D386" i="13"/>
  <c r="D340" i="13"/>
  <c r="D234" i="13"/>
  <c r="D372" i="13"/>
  <c r="D95" i="13"/>
  <c r="D269" i="13"/>
  <c r="D89" i="13"/>
  <c r="D413" i="13"/>
  <c r="D233" i="13"/>
  <c r="D437" i="13"/>
  <c r="D124" i="13"/>
  <c r="D391" i="13"/>
  <c r="D370" i="13"/>
  <c r="D203" i="13"/>
  <c r="D359" i="13"/>
  <c r="D239" i="13"/>
  <c r="D450" i="13"/>
  <c r="D72" i="13"/>
  <c r="D123" i="13"/>
  <c r="D44" i="13"/>
  <c r="D380" i="13"/>
  <c r="D97" i="13"/>
  <c r="D455" i="13"/>
  <c r="D88" i="13"/>
  <c r="D357" i="13"/>
  <c r="D453" i="13"/>
  <c r="D258" i="13"/>
  <c r="D442" i="13"/>
  <c r="D443" i="13"/>
  <c r="D237" i="13"/>
  <c r="D300" i="13"/>
  <c r="D307" i="13"/>
  <c r="D133" i="13"/>
  <c r="D192" i="13"/>
  <c r="D102" i="13"/>
  <c r="D403" i="13"/>
  <c r="D337" i="13"/>
  <c r="D201" i="13"/>
  <c r="D457" i="13"/>
  <c r="D148" i="13"/>
  <c r="D19" i="13"/>
  <c r="D369" i="13"/>
  <c r="D16" i="13"/>
  <c r="D45" i="13"/>
  <c r="D447" i="13"/>
  <c r="D408" i="13"/>
  <c r="D4" i="13"/>
  <c r="D36" i="13"/>
  <c r="D314" i="13"/>
  <c r="D302" i="13"/>
  <c r="D441" i="13"/>
  <c r="D277" i="13"/>
  <c r="D92" i="13"/>
  <c r="D378" i="13"/>
  <c r="D151" i="13"/>
  <c r="D5" i="13"/>
  <c r="D146" i="13"/>
  <c r="D426" i="13"/>
  <c r="D429" i="13"/>
  <c r="D24" i="13"/>
  <c r="D243" i="13"/>
  <c r="D114" i="13"/>
  <c r="D48" i="13"/>
  <c r="D218" i="13"/>
  <c r="D191" i="13"/>
  <c r="D63" i="13"/>
  <c r="D200" i="13"/>
  <c r="D20" i="13"/>
  <c r="D238" i="13"/>
  <c r="D214" i="13"/>
  <c r="D364" i="13"/>
  <c r="D259" i="13"/>
  <c r="D57" i="13"/>
  <c r="D463" i="13"/>
  <c r="D164" i="13"/>
  <c r="D134" i="13"/>
  <c r="D260" i="13"/>
  <c r="D122" i="13"/>
  <c r="D406" i="13"/>
  <c r="D293" i="13"/>
  <c r="D439" i="13"/>
  <c r="D223" i="13"/>
  <c r="D297" i="13"/>
  <c r="D383" i="13"/>
  <c r="D221" i="13"/>
  <c r="D350" i="13"/>
  <c r="D59" i="13"/>
  <c r="D313" i="13"/>
  <c r="D113" i="13"/>
  <c r="D179" i="13"/>
  <c r="D138" i="13"/>
  <c r="D354" i="13"/>
  <c r="D336" i="13"/>
  <c r="D284" i="13"/>
  <c r="D280" i="13"/>
  <c r="D292" i="13"/>
  <c r="D39" i="13"/>
  <c r="D351" i="13"/>
  <c r="D219" i="13"/>
  <c r="D282" i="13"/>
  <c r="D246" i="13"/>
  <c r="D232" i="13"/>
  <c r="D209" i="13"/>
  <c r="D305" i="13"/>
  <c r="D112" i="13"/>
  <c r="D150" i="13"/>
  <c r="D271" i="13"/>
  <c r="D285" i="13"/>
  <c r="D211" i="13"/>
  <c r="D120" i="13"/>
  <c r="D149" i="13"/>
  <c r="D215" i="13"/>
  <c r="D136" i="13"/>
  <c r="D177" i="13"/>
  <c r="D264" i="13"/>
  <c r="D400" i="13"/>
  <c r="D394" i="13"/>
  <c r="D64" i="13"/>
  <c r="D368" i="13"/>
  <c r="D127" i="13"/>
  <c r="D412" i="13"/>
  <c r="D431" i="13"/>
  <c r="D287" i="13"/>
  <c r="D46" i="13"/>
  <c r="D276" i="13"/>
  <c r="D291" i="13"/>
  <c r="D87" i="13"/>
  <c r="D69" i="13"/>
  <c r="D171" i="13"/>
  <c r="D334" i="13"/>
  <c r="D295" i="13"/>
  <c r="D11" i="13"/>
  <c r="D119" i="13"/>
  <c r="D390" i="13"/>
  <c r="D240" i="13"/>
  <c r="D417" i="13"/>
  <c r="D250" i="13"/>
  <c r="D328" i="13"/>
  <c r="D130" i="13"/>
  <c r="D422" i="13"/>
  <c r="D98" i="13"/>
  <c r="D358" i="13"/>
  <c r="D343" i="13"/>
  <c r="D290" i="13"/>
  <c r="D396" i="13"/>
  <c r="D327" i="13"/>
  <c r="D58" i="13"/>
  <c r="D404" i="13"/>
  <c r="D10" i="13"/>
  <c r="D49" i="13"/>
  <c r="D361" i="13"/>
  <c r="D274" i="13"/>
  <c r="D189" i="13"/>
  <c r="D13" i="13"/>
  <c r="D225" i="13"/>
  <c r="D345" i="13"/>
  <c r="D78" i="13"/>
  <c r="D131" i="13"/>
  <c r="D224" i="13"/>
  <c r="D438" i="13"/>
  <c r="D341" i="13"/>
  <c r="D409" i="13"/>
  <c r="D465" i="13"/>
  <c r="D163" i="13"/>
  <c r="D71" i="13"/>
  <c r="D26" i="13"/>
  <c r="D353" i="13"/>
  <c r="D159" i="13"/>
  <c r="D365" i="13"/>
  <c r="D101" i="13"/>
  <c r="D427" i="13"/>
  <c r="D366" i="13"/>
  <c r="D381" i="13"/>
  <c r="D462" i="13"/>
  <c r="D100" i="13"/>
  <c r="D7" i="13"/>
  <c r="D405" i="13"/>
  <c r="D262" i="13"/>
  <c r="D445" i="13"/>
  <c r="D210" i="13"/>
  <c r="D330" i="13"/>
  <c r="D339" i="13"/>
  <c r="D325" i="13"/>
  <c r="D62" i="13"/>
  <c r="D37" i="13"/>
  <c r="D193" i="13"/>
  <c r="D389" i="13"/>
  <c r="D451" i="13"/>
  <c r="D434" i="13"/>
  <c r="D153" i="13"/>
  <c r="D425" i="13"/>
  <c r="D32" i="13"/>
  <c r="D68" i="13"/>
  <c r="D428" i="13"/>
  <c r="D332" i="13"/>
  <c r="D90" i="13"/>
  <c r="D80" i="13"/>
  <c r="D410" i="13"/>
  <c r="D296" i="13"/>
  <c r="D110" i="13"/>
  <c r="D12" i="13"/>
  <c r="D161" i="13"/>
  <c r="D273" i="13"/>
  <c r="D236" i="13"/>
  <c r="D254" i="13"/>
  <c r="D51" i="13" l="1"/>
  <c r="D82" i="13"/>
  <c r="D83" i="13"/>
  <c r="D173" i="13"/>
  <c r="D174" i="13"/>
  <c r="D29" i="13"/>
  <c r="D472" i="13"/>
  <c r="D473" i="13"/>
  <c r="D28" i="13"/>
  <c r="D229" i="13"/>
  <c r="D230" i="13"/>
  <c r="D105" i="13"/>
  <c r="D106" i="13"/>
  <c r="D347" i="13"/>
  <c r="D348" i="13"/>
  <c r="D117" i="13"/>
  <c r="D116" i="13"/>
  <c r="D186" i="13"/>
  <c r="D187" i="13"/>
  <c r="D460" i="13"/>
  <c r="D459" i="13"/>
  <c r="D323" i="13"/>
  <c r="D322" i="13"/>
  <c r="D195" i="13"/>
  <c r="D196" i="13"/>
  <c r="D470" i="13"/>
  <c r="D469" i="13"/>
  <c r="D143" i="13"/>
  <c r="D142" i="13"/>
  <c r="D167" i="13"/>
  <c r="D168" i="13"/>
  <c r="D52" i="13"/>
  <c r="S30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ztrajcevski</author>
  </authors>
  <commentList>
    <comment ref="A147" authorId="0" shapeId="0" xr:uid="{00000000-0006-0000-0400-000001000000}">
      <text>
        <r>
          <rPr>
            <sz val="8"/>
            <color indexed="81"/>
            <rFont val="Tahoma"/>
            <family val="2"/>
          </rPr>
          <t>Dimensional funds are not on the brochures. Only available for accredited advisers</t>
        </r>
      </text>
    </comment>
  </commentList>
</comments>
</file>

<file path=xl/sharedStrings.xml><?xml version="1.0" encoding="utf-8"?>
<sst xmlns="http://schemas.openxmlformats.org/spreadsheetml/2006/main" count="4534" uniqueCount="2235">
  <si>
    <t>BTA0055AU</t>
  </si>
  <si>
    <t>Vanguard Australian Shares Index Fund</t>
  </si>
  <si>
    <t>VAN0002AU</t>
  </si>
  <si>
    <t>Vanguard International Shares Index Fund</t>
  </si>
  <si>
    <t>VAN0003AU</t>
  </si>
  <si>
    <t>FSF0038AU</t>
  </si>
  <si>
    <t>CRS0005AU</t>
  </si>
  <si>
    <t>PWA0822AU</t>
  </si>
  <si>
    <t>MLC0265AU</t>
  </si>
  <si>
    <t>PER0046AU</t>
  </si>
  <si>
    <t>HBC0011AU</t>
  </si>
  <si>
    <t>MMF0115AU</t>
  </si>
  <si>
    <t>MLC0260AU</t>
  </si>
  <si>
    <t>ZUR0061AU</t>
  </si>
  <si>
    <t>MMF0114AU</t>
  </si>
  <si>
    <t>AJF0802AU</t>
  </si>
  <si>
    <t>Platinum International Fund</t>
  </si>
  <si>
    <t>PLA0002AU</t>
  </si>
  <si>
    <t>PAL0002AU</t>
  </si>
  <si>
    <t>IML0002AU</t>
  </si>
  <si>
    <t>CRS0007AU</t>
  </si>
  <si>
    <t>PPL0106AU</t>
  </si>
  <si>
    <t>Vanguard International Shares Index Fund (Hedged)</t>
  </si>
  <si>
    <t>VAN0105AU</t>
  </si>
  <si>
    <t>RFA0025AU</t>
  </si>
  <si>
    <t>BAR0814AU</t>
  </si>
  <si>
    <t>PER0049AU</t>
  </si>
  <si>
    <t>IOF0048AU</t>
  </si>
  <si>
    <t>BAR0817AU</t>
  </si>
  <si>
    <t>Cash</t>
  </si>
  <si>
    <t>Investors Mutual Australian Share Fund</t>
  </si>
  <si>
    <t>TYN0028AU</t>
  </si>
  <si>
    <t>PMC0100AU</t>
  </si>
  <si>
    <t>Platinum Asia Fund</t>
  </si>
  <si>
    <t>PLA0004AU</t>
  </si>
  <si>
    <t>AAP0104AU</t>
  </si>
  <si>
    <t>AAP0103AU</t>
  </si>
  <si>
    <t>PAM0001AU</t>
  </si>
  <si>
    <t>MAQ0274AU</t>
  </si>
  <si>
    <t>MGL0010AU</t>
  </si>
  <si>
    <t>PER0071AU</t>
  </si>
  <si>
    <t>BGL0109AU</t>
  </si>
  <si>
    <t>SCH0028AU</t>
  </si>
  <si>
    <t>Vanguard Australian Fixed Interest Index Fund</t>
  </si>
  <si>
    <t>VAN0001AU</t>
  </si>
  <si>
    <t>Schroder Wholesale Australian Equity Fund</t>
  </si>
  <si>
    <t>SCH0101AU</t>
  </si>
  <si>
    <t>Vanguard Australian Shares High Yield Fund</t>
  </si>
  <si>
    <t>VAN0104AU</t>
  </si>
  <si>
    <t>Fidelity Australian Equities Fund</t>
  </si>
  <si>
    <t>FID0008AU</t>
  </si>
  <si>
    <t>ZUR0538AU</t>
  </si>
  <si>
    <t>Zurich Investments Global Thematic Share Fund</t>
  </si>
  <si>
    <t>Walter Scott Global Equity Fund</t>
  </si>
  <si>
    <t>MAQ0410AU</t>
  </si>
  <si>
    <t>MMF0014AU</t>
  </si>
  <si>
    <t>Vanguard High Growth Index Fund</t>
  </si>
  <si>
    <t>VAN0111AU</t>
  </si>
  <si>
    <t>Macquarie Income Opportunities Fund</t>
  </si>
  <si>
    <t>MAQ0277AU</t>
  </si>
  <si>
    <t>RFA0819AU</t>
  </si>
  <si>
    <t>Pengana Emerging Companies Fund</t>
  </si>
  <si>
    <t>PER0270AU</t>
  </si>
  <si>
    <t>PER0048AU</t>
  </si>
  <si>
    <t>UBS Australian Bond Fund</t>
  </si>
  <si>
    <t>SBC0813AU</t>
  </si>
  <si>
    <t>ETL0018AU</t>
  </si>
  <si>
    <t>Property - Global</t>
  </si>
  <si>
    <t>RFA0103AU</t>
  </si>
  <si>
    <t>Perennial Value Shares Wholesale Trust</t>
  </si>
  <si>
    <t>IOF0206AU</t>
  </si>
  <si>
    <t>PER0116AU</t>
  </si>
  <si>
    <t>RFA0059AU</t>
  </si>
  <si>
    <t>AAP0002AU</t>
  </si>
  <si>
    <t>Eley Griffiths Group Small Companies Fund</t>
  </si>
  <si>
    <t>EGG0001AU</t>
  </si>
  <si>
    <t>ETL0071AU</t>
  </si>
  <si>
    <t>MAQ0557AU</t>
  </si>
  <si>
    <t>MLC0670AU</t>
  </si>
  <si>
    <t>Vanguard Conservative Index Fund</t>
  </si>
  <si>
    <t>VAN0109AU</t>
  </si>
  <si>
    <t>MLC0398AU</t>
  </si>
  <si>
    <t>Vanguard Balanced Index Fund</t>
  </si>
  <si>
    <t>VAN0108AU</t>
  </si>
  <si>
    <t>Vanguard Growth Index Fund</t>
  </si>
  <si>
    <t>VAN0110AU</t>
  </si>
  <si>
    <t>MLC0397AU</t>
  </si>
  <si>
    <t>MLC0449AU</t>
  </si>
  <si>
    <t>BlackRock Global Allocation Fund (Aust) (Class D Units)</t>
  </si>
  <si>
    <t>MAL0018AU</t>
  </si>
  <si>
    <t>Winton Global Alpha Fund</t>
  </si>
  <si>
    <t>MAQ0482AU</t>
  </si>
  <si>
    <t>FSF0084AU</t>
  </si>
  <si>
    <t>ETL0032AU</t>
  </si>
  <si>
    <t>MMF0112AU</t>
  </si>
  <si>
    <t>AJF0803AU</t>
  </si>
  <si>
    <t>MIA0001AU</t>
  </si>
  <si>
    <t>EQI0028AU</t>
  </si>
  <si>
    <t>EQI0015AU</t>
  </si>
  <si>
    <t>AMP1179AU</t>
  </si>
  <si>
    <t>AMP0455AU</t>
  </si>
  <si>
    <t>Australian Fixed Interest</t>
  </si>
  <si>
    <t>BlackRock Wholesale International Bond Fund</t>
  </si>
  <si>
    <t>PWA0825AU</t>
  </si>
  <si>
    <t>RFA0815AU</t>
  </si>
  <si>
    <t>BTA0125AU</t>
  </si>
  <si>
    <t>BTA0805AU</t>
  </si>
  <si>
    <t>FSF0004AU</t>
  </si>
  <si>
    <t>HOW0026AU</t>
  </si>
  <si>
    <t>HOW0121AU</t>
  </si>
  <si>
    <t>FSF0027AU</t>
  </si>
  <si>
    <t>HOW0019AU</t>
  </si>
  <si>
    <t>MGL0019AU</t>
  </si>
  <si>
    <t>ETL0005AU</t>
  </si>
  <si>
    <t>Fidelity Global Equities Fund</t>
  </si>
  <si>
    <t>FID0007AU</t>
  </si>
  <si>
    <t>JBW0016AU</t>
  </si>
  <si>
    <t>GSF0001AU</t>
  </si>
  <si>
    <t>GSF0002AU</t>
  </si>
  <si>
    <t>HFL0108AU</t>
  </si>
  <si>
    <t>Hyperion Australian Growth Companies Fund</t>
  </si>
  <si>
    <t>BNT0003AU</t>
  </si>
  <si>
    <t>IML0004AU</t>
  </si>
  <si>
    <t>LAZ0013AU</t>
  </si>
  <si>
    <t>MAQ0432AU</t>
  </si>
  <si>
    <t>Magellan Global Fund</t>
  </si>
  <si>
    <t>MGE0001AU</t>
  </si>
  <si>
    <t>MLC0262AU</t>
  </si>
  <si>
    <t>MLC0263AU</t>
  </si>
  <si>
    <t>IOF0046AU</t>
  </si>
  <si>
    <t>IOF0078AU</t>
  </si>
  <si>
    <t>PER0063AU</t>
  </si>
  <si>
    <t>PER0066AU</t>
  </si>
  <si>
    <t>Platinum International Technology Fund</t>
  </si>
  <si>
    <t>PLA0101AU</t>
  </si>
  <si>
    <t>Platinum Japan Fund</t>
  </si>
  <si>
    <t>PLA0003AU</t>
  </si>
  <si>
    <t>Premium China Fund</t>
  </si>
  <si>
    <t>MAQ0441AU</t>
  </si>
  <si>
    <t>RIM0029AU</t>
  </si>
  <si>
    <t>RIM0032AU</t>
  </si>
  <si>
    <t>RIM0031AU</t>
  </si>
  <si>
    <t>FAM0101AU</t>
  </si>
  <si>
    <t>UBS Defensive Investment Fund</t>
  </si>
  <si>
    <t>SBC0814AU</t>
  </si>
  <si>
    <t>UBS Property Securities Fund</t>
  </si>
  <si>
    <t>SBC0816AU</t>
  </si>
  <si>
    <t>VAN0103AU</t>
  </si>
  <si>
    <t>VAN0019AU</t>
  </si>
  <si>
    <t>VAN0004AU</t>
  </si>
  <si>
    <t>ZUR0059AU</t>
  </si>
  <si>
    <t>International Fixed Interest</t>
  </si>
  <si>
    <t>Perpetual Wholesale Split Growth Fund</t>
  </si>
  <si>
    <t>Zurich Investments Managed Growth Fund</t>
  </si>
  <si>
    <t>Vanguard International Fixed Interest Index Fund (Hedged)</t>
  </si>
  <si>
    <t>Vanguard International Property Securities Index Fund (Hedged)</t>
  </si>
  <si>
    <t>Perennial Value Shares for Income Trust</t>
  </si>
  <si>
    <t>AMP Capital Core Infrastructure Fund Class A Units</t>
  </si>
  <si>
    <t>Perpetual Wholesale Balanced Growth Fund</t>
  </si>
  <si>
    <t>Perpetual Wholesale Ethical SRI Fund</t>
  </si>
  <si>
    <t>Perpetual Wholesale Smaller Companies Fund</t>
  </si>
  <si>
    <t>Walter Scott Global Equity Fund (Hedged)</t>
  </si>
  <si>
    <t>CRS0001AU</t>
  </si>
  <si>
    <t>FSF0033AU</t>
  </si>
  <si>
    <t>Balanced</t>
  </si>
  <si>
    <t>CRS0002AU</t>
  </si>
  <si>
    <t>BTA0806AU</t>
  </si>
  <si>
    <t>FSF0040AU</t>
  </si>
  <si>
    <t>FSF0008AU</t>
  </si>
  <si>
    <t>Colonial FirstChoice Wholesale Growth Fund</t>
  </si>
  <si>
    <t>FSF0490AU</t>
  </si>
  <si>
    <t>Maple-Brown Abbott Diversified Investment Trust</t>
  </si>
  <si>
    <t>MPL0001AU</t>
  </si>
  <si>
    <t>SCH0102AU</t>
  </si>
  <si>
    <t>UBS Balanced Investment Fund</t>
  </si>
  <si>
    <t>SBC0815AU</t>
  </si>
  <si>
    <t>Growth</t>
  </si>
  <si>
    <t>BAR0813AU</t>
  </si>
  <si>
    <t>FSF0498AU</t>
  </si>
  <si>
    <t>Colonial FirstChoice Wholesale High Growth Fund</t>
  </si>
  <si>
    <t>FSF0499AU</t>
  </si>
  <si>
    <t>AJF0003AU</t>
  </si>
  <si>
    <t>MMF0342AU</t>
  </si>
  <si>
    <t>CSA0029AU</t>
  </si>
  <si>
    <t>Macquarie Master Cash Fund</t>
  </si>
  <si>
    <t>MAQ0187AU</t>
  </si>
  <si>
    <t>PER0258AU</t>
  </si>
  <si>
    <t>UBS Cash Fund</t>
  </si>
  <si>
    <t>SBC0811AU</t>
  </si>
  <si>
    <t>SBC0812AU</t>
  </si>
  <si>
    <t>VAN0102AU</t>
  </si>
  <si>
    <t>CRS0004AU</t>
  </si>
  <si>
    <t>BGL0105AU</t>
  </si>
  <si>
    <t>RFA0813AU</t>
  </si>
  <si>
    <t>ETL0015AU</t>
  </si>
  <si>
    <t>MAQ0061AU</t>
  </si>
  <si>
    <t>MLC0669AU</t>
  </si>
  <si>
    <t>Perpetual Wholesale Diversified Income Fund</t>
  </si>
  <si>
    <t>PER0260AU</t>
  </si>
  <si>
    <t>PM Capital Enhanced Yield Fund</t>
  </si>
  <si>
    <t>PMC0103AU</t>
  </si>
  <si>
    <t>TYN0104AU</t>
  </si>
  <si>
    <t>FSF0694AU</t>
  </si>
  <si>
    <t>CSA0038AU</t>
  </si>
  <si>
    <t>CSA0102AU</t>
  </si>
  <si>
    <t>ETL0016AU</t>
  </si>
  <si>
    <t>ANZ0212AU</t>
  </si>
  <si>
    <t>UBS Diversified Fixed Income Fund</t>
  </si>
  <si>
    <t>SBC0007AU</t>
  </si>
  <si>
    <t>Property - Australian</t>
  </si>
  <si>
    <t>RFA0817AU</t>
  </si>
  <si>
    <t>HBC0008AU</t>
  </si>
  <si>
    <t>Zurich Investments Australian Property Securities Fund</t>
  </si>
  <si>
    <t>ZUR0064AU</t>
  </si>
  <si>
    <t>AMP Capital Global Property Securities Fund Class A Units</t>
  </si>
  <si>
    <t>AMP0974AU</t>
  </si>
  <si>
    <t>FSF0454AU</t>
  </si>
  <si>
    <t>HML0016AU</t>
  </si>
  <si>
    <t>Vanguard International Property Securities Index Fund</t>
  </si>
  <si>
    <t>VAN0018AU</t>
  </si>
  <si>
    <t>Australian Shares</t>
  </si>
  <si>
    <t>ADV0078AU</t>
  </si>
  <si>
    <t>ADV0046AU</t>
  </si>
  <si>
    <t>PPL0115AU</t>
  </si>
  <si>
    <t>Bennelong Concentrated Australian Equities Fund</t>
  </si>
  <si>
    <t>BFL0002AU</t>
  </si>
  <si>
    <t>RFA0818AU</t>
  </si>
  <si>
    <t>FSF0043AU</t>
  </si>
  <si>
    <t>FSF0003AU</t>
  </si>
  <si>
    <t>JBW0009AU</t>
  </si>
  <si>
    <t>AJF0804AU</t>
  </si>
  <si>
    <t>MMF0340AU</t>
  </si>
  <si>
    <t>MMF0335AU</t>
  </si>
  <si>
    <t>ANZ0216AU</t>
  </si>
  <si>
    <t>Lazard Australian Equity Fund - Wholesale</t>
  </si>
  <si>
    <t>LAZ0010AU</t>
  </si>
  <si>
    <t>Lazard Select Australian Equity Fund - Wholesale</t>
  </si>
  <si>
    <t>MLC0264AU</t>
  </si>
  <si>
    <t>Perpetual Wholesale Concentrated Equity Fund</t>
  </si>
  <si>
    <t>PER0102AU</t>
  </si>
  <si>
    <t>UBS Australian Share Fund</t>
  </si>
  <si>
    <t>SBC0817AU</t>
  </si>
  <si>
    <t>CSA0131AU</t>
  </si>
  <si>
    <t>HOW0016AU</t>
  </si>
  <si>
    <t>OPS0002AU</t>
  </si>
  <si>
    <t>RFA0821AU</t>
  </si>
  <si>
    <t>MGL0004AU</t>
  </si>
  <si>
    <t>ARO0006AU</t>
  </si>
  <si>
    <t>GTU0008AU</t>
  </si>
  <si>
    <t>T Rowe Price Global Equity Fund</t>
  </si>
  <si>
    <t>BTA0054AU</t>
  </si>
  <si>
    <t>Fidelity China Fund</t>
  </si>
  <si>
    <t>FID0011AU</t>
  </si>
  <si>
    <t>Fidelity India Fund</t>
  </si>
  <si>
    <t>FID0015AU</t>
  </si>
  <si>
    <t>MMF0275AU</t>
  </si>
  <si>
    <t>GTU0102AU</t>
  </si>
  <si>
    <t>LAZ0003AU</t>
  </si>
  <si>
    <t>Platinum European Fund</t>
  </si>
  <si>
    <t>PLA0001AU</t>
  </si>
  <si>
    <t>Platinum International Brands Fund</t>
  </si>
  <si>
    <t>PLA0100AU</t>
  </si>
  <si>
    <t>Vanguard Emerging Markets Shares Index Fund</t>
  </si>
  <si>
    <t>VAN0005AU</t>
  </si>
  <si>
    <t>Vanguard International Small Companies Index Fund</t>
  </si>
  <si>
    <t>VAN0021AU</t>
  </si>
  <si>
    <t>Vanguard International Small Companies Index Fund (Hedged)</t>
  </si>
  <si>
    <t>VAN0022AU</t>
  </si>
  <si>
    <t>Lazard Global Listed Infrastructure Fund</t>
  </si>
  <si>
    <t>LAZ0014AU</t>
  </si>
  <si>
    <t>TGP0008AU</t>
  </si>
  <si>
    <t>SCH0103AU</t>
  </si>
  <si>
    <t>UBS0003AU</t>
  </si>
  <si>
    <t xml:space="preserve">Diversified Fixed Interest </t>
  </si>
  <si>
    <t>High Growth</t>
  </si>
  <si>
    <t>AMP Capital Corporate Bond Fund Class A Units</t>
  </si>
  <si>
    <t>AMP0557AU</t>
  </si>
  <si>
    <t>APN AREIT Fund</t>
  </si>
  <si>
    <t>APN0008AU</t>
  </si>
  <si>
    <t>FSF0974AU</t>
  </si>
  <si>
    <t>FSF0975AU</t>
  </si>
  <si>
    <t>FSF0976AU</t>
  </si>
  <si>
    <t>AMP1015AU</t>
  </si>
  <si>
    <t>Hybrid / Unlisted Property</t>
  </si>
  <si>
    <t>Celeste Australian Small Companies Fund</t>
  </si>
  <si>
    <t>MFS Global Equity Trust</t>
  </si>
  <si>
    <t xml:space="preserve">Australian Shares - Concentrated </t>
  </si>
  <si>
    <t xml:space="preserve">Australian Shares - Ethical </t>
  </si>
  <si>
    <t xml:space="preserve">Australian Shares - Geared </t>
  </si>
  <si>
    <t xml:space="preserve">Australian Shares - Specialist </t>
  </si>
  <si>
    <t xml:space="preserve">International Shares - Hedged </t>
  </si>
  <si>
    <t xml:space="preserve">International Shares - Regional and Emerging Markets </t>
  </si>
  <si>
    <t>Perpetual Wholesale Conservative Growth Fund</t>
  </si>
  <si>
    <t>PER0077AU</t>
  </si>
  <si>
    <t>NFS0209AU</t>
  </si>
  <si>
    <t>BFL0004AU</t>
  </si>
  <si>
    <t xml:space="preserve">Bennelong Ex-20 Australian Equities Funds </t>
  </si>
  <si>
    <t xml:space="preserve"> International Shares</t>
  </si>
  <si>
    <t xml:space="preserve">Australian Share - Imputation </t>
  </si>
  <si>
    <t xml:space="preserve">International Shares - Specialist </t>
  </si>
  <si>
    <t xml:space="preserve"> </t>
  </si>
  <si>
    <t>APIR Code</t>
  </si>
  <si>
    <t>Macquarie Australian Fixed Interest Fund</t>
  </si>
  <si>
    <t>OnePath Wholesale Balanced Trust</t>
  </si>
  <si>
    <t>OnePath Wholesale Managed Growth Trust</t>
  </si>
  <si>
    <t>OnePath Wholesale High Growth Trust</t>
  </si>
  <si>
    <t>OnePath Wholesale Diversified Fixed Interest Trust</t>
  </si>
  <si>
    <t>OnePath Wholesale Property Securities Trust</t>
  </si>
  <si>
    <t>OnePath Wholesale Australian Share Trust</t>
  </si>
  <si>
    <t>OnePath Wholesale Blue Chip Imputation Trust</t>
  </si>
  <si>
    <t>OnePath Wholesale Select Leaders Trust</t>
  </si>
  <si>
    <t>OnePath Sustainable Investments Wholesale Australian Share Trust</t>
  </si>
  <si>
    <t>OnePath Wholesale Emerging Companies Trust</t>
  </si>
  <si>
    <t>OnePath Wholesale Global Emerging Markets Share Trust</t>
  </si>
  <si>
    <t>UBS Clarion Global Property Securities Fund</t>
  </si>
  <si>
    <t>AUG0019AU</t>
  </si>
  <si>
    <t>AUG0018AU</t>
  </si>
  <si>
    <t>RIM0023AU</t>
  </si>
  <si>
    <t>RIM0024AU</t>
  </si>
  <si>
    <t>RIM0025AU</t>
  </si>
  <si>
    <t>Perpetual Wholesale Diversified Growth Fund</t>
  </si>
  <si>
    <t>PER0114AU</t>
  </si>
  <si>
    <t>FSP0001AU</t>
  </si>
  <si>
    <t>Investors Mutual Future Leaders Fund</t>
  </si>
  <si>
    <t>IML0003AU</t>
  </si>
  <si>
    <t>Zurich Investments Unhedged Global Thematic Share Fund</t>
  </si>
  <si>
    <t>ZUR0518AU</t>
  </si>
  <si>
    <t>ETL0160AU</t>
  </si>
  <si>
    <t>PER0554AU</t>
  </si>
  <si>
    <t>Man AHL Alpha (AUD) Fund</t>
  </si>
  <si>
    <t>MAN0002AU</t>
  </si>
  <si>
    <t>SCH0047AU</t>
  </si>
  <si>
    <t>Lazard Emerging Markets Equity Fund</t>
  </si>
  <si>
    <t>Optimix Wholesale Conservative Trust Class B Units</t>
  </si>
  <si>
    <t>LEF0108AU</t>
  </si>
  <si>
    <t>Optimix Wholesale Balanced Trust Class B Units</t>
  </si>
  <si>
    <t>Optimix Wholesale Moderate Trust Class B Units</t>
  </si>
  <si>
    <t>Optimix Wholesale Growth Trust Class B Units</t>
  </si>
  <si>
    <t>LEF0106AU</t>
  </si>
  <si>
    <t>Optimix Wholesale High Growth Trust Class B Units</t>
  </si>
  <si>
    <t>LEF0100AU</t>
  </si>
  <si>
    <t>Optimix Wholesale Australian Fixed Interest Trust Class B Units</t>
  </si>
  <si>
    <t>LEF0104AU</t>
  </si>
  <si>
    <t>Optimix Wholesale Australian Property Trust Class B Units</t>
  </si>
  <si>
    <t>LEF0101AU</t>
  </si>
  <si>
    <t>Optimix Wholesale Australian Share Trust Class B Units</t>
  </si>
  <si>
    <t>LEF0102AU</t>
  </si>
  <si>
    <t>Optimix Wholesale Global Share Trust Class B Units</t>
  </si>
  <si>
    <t>LEF0107AU</t>
  </si>
  <si>
    <t>LEF0103AU</t>
  </si>
  <si>
    <t>LEF0173AU</t>
  </si>
  <si>
    <t>LEF0027AU</t>
  </si>
  <si>
    <t>FSF0961AU</t>
  </si>
  <si>
    <t xml:space="preserve">Solaris Core Australian Equity Fund PA </t>
  </si>
  <si>
    <t>SOL0001AU</t>
  </si>
  <si>
    <t>FRT0011AU</t>
  </si>
  <si>
    <t>HOW0062AU</t>
  </si>
  <si>
    <t xml:space="preserve">Bennelong Australian Equity Fund </t>
  </si>
  <si>
    <t>BFL0001AU</t>
  </si>
  <si>
    <t xml:space="preserve">Greencape Wholesale Broadcap Fund </t>
  </si>
  <si>
    <t>HOW0034AU</t>
  </si>
  <si>
    <t xml:space="preserve">Kapstream Absolute Return Income Fund </t>
  </si>
  <si>
    <t>HOW0052AU</t>
  </si>
  <si>
    <t>ZUR0580AU</t>
  </si>
  <si>
    <t xml:space="preserve">Zurich Investments Global Growth Share Fund </t>
  </si>
  <si>
    <t>Arrowstreet Global Equity Fund Hedged</t>
  </si>
  <si>
    <t>MAQ0079AU</t>
  </si>
  <si>
    <t>UBS0024AU</t>
  </si>
  <si>
    <t xml:space="preserve">OC Premium Small Companies Fund </t>
  </si>
  <si>
    <t xml:space="preserve">Growth Fixed Income </t>
  </si>
  <si>
    <t>Franklin Templeton Multisector Bond Fund (Class W)</t>
  </si>
  <si>
    <t>RIM0002AU</t>
  </si>
  <si>
    <t>RIM0003AU</t>
  </si>
  <si>
    <t>RIM0001AU</t>
  </si>
  <si>
    <t>RIM0004AU</t>
  </si>
  <si>
    <t>RIM0034AU</t>
  </si>
  <si>
    <t>RIM0006AU</t>
  </si>
  <si>
    <t>RIM0008AU</t>
  </si>
  <si>
    <t>RIM0009AU</t>
  </si>
  <si>
    <t>Macquarie International Infrastructure Securities Fund (Hedged)</t>
  </si>
  <si>
    <t xml:space="preserve">Vanguard Cash Reserve Fund </t>
  </si>
  <si>
    <t>VAN0020AU</t>
  </si>
  <si>
    <t xml:space="preserve">Vanguard Diversified Bond Index Fund </t>
  </si>
  <si>
    <t>VAN0042AU</t>
  </si>
  <si>
    <t>MMF0990AU</t>
  </si>
  <si>
    <t>T. Rowe Price Autsralian Equity Fund</t>
  </si>
  <si>
    <t>ETL0328AU</t>
  </si>
  <si>
    <t>SST0048AU</t>
  </si>
  <si>
    <t>Schroder Fixed Income Fund - Wholesale Class</t>
  </si>
  <si>
    <t>Ironbark Paladin Property Securities Fund</t>
  </si>
  <si>
    <t>Ironbark Global (ex-Australia) Property Securities Fund</t>
  </si>
  <si>
    <t>Maple-Brown Abbott Australian Share Fund</t>
  </si>
  <si>
    <t>PM Capital Global Companies Fund</t>
  </si>
  <si>
    <t>Perpetual Wholesale Australian Share Fund</t>
  </si>
  <si>
    <t>Perpetual Wholesale Industrial Share Fund</t>
  </si>
  <si>
    <t>Perpetual Wholesale Geared Australian Share Fund</t>
  </si>
  <si>
    <t>PPL0026AU</t>
  </si>
  <si>
    <t>Resolution Capital Global Property Securities Fund</t>
  </si>
  <si>
    <t>WHT0015AU</t>
  </si>
  <si>
    <t>TGP0034AU</t>
  </si>
  <si>
    <t>AMP0452AU</t>
  </si>
  <si>
    <t xml:space="preserve">State Street Australian Equity Fund </t>
  </si>
  <si>
    <t>ANT0005AU</t>
  </si>
  <si>
    <t xml:space="preserve">AMP Capital Multi Asset Fund </t>
  </si>
  <si>
    <t>AMP1685AU</t>
  </si>
  <si>
    <t>Australian Ethical Australian Shares Fund</t>
  </si>
  <si>
    <t>Australian Ethical Diversified Shares Fund</t>
  </si>
  <si>
    <t>UBS Tactical Beta - Conservative</t>
  </si>
  <si>
    <t>UBS0036AU</t>
  </si>
  <si>
    <t>UBS Tactical Beta - Blanced</t>
  </si>
  <si>
    <t>UBS0041AU</t>
  </si>
  <si>
    <t>UBS Tactical Beta - Growth</t>
  </si>
  <si>
    <t>UBS0037AU</t>
  </si>
  <si>
    <t>SST0053AU</t>
  </si>
  <si>
    <t>SST0052AU</t>
  </si>
  <si>
    <t>SST0054AU</t>
  </si>
  <si>
    <t>BTA0441AU</t>
  </si>
  <si>
    <t>HGI0004AU</t>
  </si>
  <si>
    <t>JP Morgan Global Strategic Bond Fund</t>
  </si>
  <si>
    <t>PER0727AU</t>
  </si>
  <si>
    <t>IOF0145AU</t>
  </si>
  <si>
    <t>PER0634AU</t>
  </si>
  <si>
    <t>PIMCO Australian Bond Fund - Wholesale Class</t>
  </si>
  <si>
    <t>PIMCO Diversified Fixed Interest Fund - Wholesale Class</t>
  </si>
  <si>
    <t>PIMCO Global Bond Fund - Wholesale Class</t>
  </si>
  <si>
    <t>BTA0318AU</t>
  </si>
  <si>
    <t>Acadian Global Managed Volatility Fund - Class A</t>
  </si>
  <si>
    <t>FSF1240AU</t>
  </si>
  <si>
    <t>SSB0026AU</t>
  </si>
  <si>
    <t>Magellan Global Fund (Hedged)</t>
  </si>
  <si>
    <t>MGE0007AU</t>
  </si>
  <si>
    <t>Magellan Infrastructure Fund</t>
  </si>
  <si>
    <t>MGE0002AU</t>
  </si>
  <si>
    <t>INVESCO Wholesale Global Opportunities Fund - hedged</t>
  </si>
  <si>
    <t>TYN0040AU</t>
  </si>
  <si>
    <t>T. Rowe Price Dynamic Global Bond Fund</t>
  </si>
  <si>
    <t>ETL0398AU</t>
  </si>
  <si>
    <t>OnePath Alternatives Growth Fund</t>
  </si>
  <si>
    <t>MMF1471AU</t>
  </si>
  <si>
    <t>Diversified Credit/Hybrid Income</t>
  </si>
  <si>
    <t>International Shares - Commodities and Resources</t>
  </si>
  <si>
    <t>International Shares - Infrastructure</t>
  </si>
  <si>
    <t xml:space="preserve">Alternatives/Hedge Funds </t>
  </si>
  <si>
    <t>Plato Australian Shares Income Fund</t>
  </si>
  <si>
    <t>WHT0039AU</t>
  </si>
  <si>
    <t>Investors Mutual All Industrials Share Fund</t>
  </si>
  <si>
    <t>Moderate</t>
  </si>
  <si>
    <t>Cromwell Phoenix Property Securities Fund</t>
  </si>
  <si>
    <t>CRM0008AU</t>
  </si>
  <si>
    <t>PAT0001AU</t>
  </si>
  <si>
    <t>Vanguard Australian Property Securities Index Fund</t>
  </si>
  <si>
    <t>Ausbil Australian Active Equity Fund</t>
  </si>
  <si>
    <t>Ausbil Australian Geared Equity Fund</t>
  </si>
  <si>
    <t>Ausbil Australian Emerging Leader Fund</t>
  </si>
  <si>
    <t xml:space="preserve">Russell Investments Conservative Fund Class A </t>
  </si>
  <si>
    <t>Russell Investments Portfolio Series - Conservative</t>
  </si>
  <si>
    <t xml:space="preserve">Russell Investments Diversified 50 Fund Class A </t>
  </si>
  <si>
    <t xml:space="preserve">Russell Investments Balanced Fund Class A </t>
  </si>
  <si>
    <t>Russell Investments Portfolio Series - Balanced</t>
  </si>
  <si>
    <t xml:space="preserve">Russell Investments Growth Fund Class A </t>
  </si>
  <si>
    <t xml:space="preserve">Russell Investments High Growth Fund Class A </t>
  </si>
  <si>
    <t>Russell Investments Portfolio Series - Growth</t>
  </si>
  <si>
    <t>Russell Investments International Property Securities Fund $A Hedged</t>
  </si>
  <si>
    <t xml:space="preserve">Russell Investments Australian Shares Fund Class A </t>
  </si>
  <si>
    <t>Russell Investments Australian Opportunities Fund</t>
  </si>
  <si>
    <t>Russell Investments Global Opportunities Fund</t>
  </si>
  <si>
    <t xml:space="preserve">Russell Investments International Shares Fund Class A </t>
  </si>
  <si>
    <t xml:space="preserve">Russell Investments International Shares Fund - $A Hedged Class A </t>
  </si>
  <si>
    <t>Yarra Income Plus Fund</t>
  </si>
  <si>
    <t>Yarra Australian Equities Fund</t>
  </si>
  <si>
    <t>Ironbark Royal London Concentrated Global Share Fund</t>
  </si>
  <si>
    <t>OnePath Wholesale Geared Australian Shares Index Trust</t>
  </si>
  <si>
    <t>UBS Income Solution Fund</t>
  </si>
  <si>
    <t>What are the next steps?</t>
  </si>
  <si>
    <t>We’re ready to help whenever you need us.</t>
  </si>
  <si>
    <t>If you’d like more information, please feel free to:</t>
  </si>
  <si>
    <t>Call:</t>
  </si>
  <si>
    <t>Visit:</t>
  </si>
  <si>
    <t>Email:</t>
  </si>
  <si>
    <t>VOYAGE INVESTMENT MENU</t>
  </si>
  <si>
    <t>wrapinvest.com.au/voyage</t>
  </si>
  <si>
    <t xml:space="preserve">Approved ASX listed securities for the Super &amp; Pension Service only. </t>
  </si>
  <si>
    <t>All ASX listed equity securities are approved for the Investment Service.</t>
  </si>
  <si>
    <t>Exchange Traded Funds / Commodities (ETFs / ETCs)</t>
  </si>
  <si>
    <t>ASX Code</t>
  </si>
  <si>
    <t>Security Name</t>
  </si>
  <si>
    <t>Single Limit^</t>
  </si>
  <si>
    <t>Sector</t>
  </si>
  <si>
    <t>Fixed Income</t>
  </si>
  <si>
    <t>VAF</t>
  </si>
  <si>
    <t xml:space="preserve">Vanguard Australian Fixed Interest </t>
  </si>
  <si>
    <t>n/a</t>
  </si>
  <si>
    <t>VGB</t>
  </si>
  <si>
    <t xml:space="preserve">Vanguard Australian Government Bond </t>
  </si>
  <si>
    <t>Global Fixed Income</t>
  </si>
  <si>
    <t>IHCB</t>
  </si>
  <si>
    <t xml:space="preserve">iShares Global Corporate Bond (AUD Hedged) </t>
  </si>
  <si>
    <t>VCF</t>
  </si>
  <si>
    <t xml:space="preserve">Vanguard International Credit Securities Index (Hedged) </t>
  </si>
  <si>
    <t>VIF</t>
  </si>
  <si>
    <t xml:space="preserve">Vanguard International Fixed Interest (Hedged) </t>
  </si>
  <si>
    <t>Listed Property</t>
  </si>
  <si>
    <t>DJRE</t>
  </si>
  <si>
    <t xml:space="preserve">SPDR Dow Jones Global Real Estate </t>
  </si>
  <si>
    <t>SLF</t>
  </si>
  <si>
    <t>SPDR S&amp;P/ASX 200 Listed Property</t>
  </si>
  <si>
    <t>VAP</t>
  </si>
  <si>
    <t>Vanguard Australian Property Securities Index</t>
  </si>
  <si>
    <t>ZYAU</t>
  </si>
  <si>
    <t>ILC</t>
  </si>
  <si>
    <t>IOZ</t>
  </si>
  <si>
    <t>iShares MSCI Australia 200</t>
  </si>
  <si>
    <t>IHD</t>
  </si>
  <si>
    <t>iShares S&amp;P/ASX Dividend Opportunities</t>
  </si>
  <si>
    <t>ISO</t>
  </si>
  <si>
    <t>iShares S&amp;P/ASX Small Ordinaries</t>
  </si>
  <si>
    <t>SYI</t>
  </si>
  <si>
    <t xml:space="preserve">SPDR MSCI Australia Select High Dividend </t>
  </si>
  <si>
    <t xml:space="preserve">STW </t>
  </si>
  <si>
    <t xml:space="preserve">SPDR S&amp;P/ASX 200 </t>
  </si>
  <si>
    <t xml:space="preserve">SFY </t>
  </si>
  <si>
    <t xml:space="preserve">SPDR S&amp;P/ASX 50 </t>
  </si>
  <si>
    <t>SSO</t>
  </si>
  <si>
    <t>SPDR S&amp;P/ASX Small Ordinaries</t>
  </si>
  <si>
    <t>VHY</t>
  </si>
  <si>
    <t>Vanguard Australian Shares High Yield</t>
  </si>
  <si>
    <t>VAS</t>
  </si>
  <si>
    <t xml:space="preserve">Vanguard Australian Shares Index </t>
  </si>
  <si>
    <t>VSO</t>
  </si>
  <si>
    <t>International Shares</t>
  </si>
  <si>
    <t>ZYUS</t>
  </si>
  <si>
    <t>IZZ</t>
  </si>
  <si>
    <t>iShares China Large-Cap</t>
  </si>
  <si>
    <t>IJH</t>
  </si>
  <si>
    <t>iShares Core S&amp;P Mid-Cap</t>
  </si>
  <si>
    <t>IJR</t>
  </si>
  <si>
    <t>iShares Core S&amp;P Small-Cap</t>
  </si>
  <si>
    <t xml:space="preserve">IVV </t>
  </si>
  <si>
    <t xml:space="preserve">iShares S&amp;P 500 </t>
  </si>
  <si>
    <t xml:space="preserve">IOO </t>
  </si>
  <si>
    <t xml:space="preserve">iShares S&amp;P Global 100 </t>
  </si>
  <si>
    <t>WDIV</t>
  </si>
  <si>
    <t>SPDR S&amp;P Global Dividend</t>
  </si>
  <si>
    <t>VEU</t>
  </si>
  <si>
    <t xml:space="preserve">Vanguard All-World ex-US Shares Index </t>
  </si>
  <si>
    <t>VGS</t>
  </si>
  <si>
    <t>Vanguard MSCI International Shares Index</t>
  </si>
  <si>
    <t>VTS</t>
  </si>
  <si>
    <t xml:space="preserve">Vanguard US Total Market Shares (AU) </t>
  </si>
  <si>
    <t>International Shares - Hedged</t>
  </si>
  <si>
    <t>IHOO</t>
  </si>
  <si>
    <t xml:space="preserve">iShares Global 100 AUD Hedged </t>
  </si>
  <si>
    <t>IHVV</t>
  </si>
  <si>
    <t xml:space="preserve">iShares S&amp;P 500 AUD Hedged </t>
  </si>
  <si>
    <t>VGAD</t>
  </si>
  <si>
    <t>Vanguard MSCI International Shares Hedged Index</t>
  </si>
  <si>
    <t>International Shares - Emerging Markets/Regional</t>
  </si>
  <si>
    <t>IEU</t>
  </si>
  <si>
    <t xml:space="preserve">iShares Europe </t>
  </si>
  <si>
    <t>IJP</t>
  </si>
  <si>
    <t xml:space="preserve">iShares Japan </t>
  </si>
  <si>
    <t>IVE</t>
  </si>
  <si>
    <t xml:space="preserve">iShares MSCI EAFE </t>
  </si>
  <si>
    <t>IEM</t>
  </si>
  <si>
    <t xml:space="preserve">iShares MSCI Emerging Markets </t>
  </si>
  <si>
    <t>IAA</t>
  </si>
  <si>
    <t xml:space="preserve">iShares S&amp;P Asia 50 </t>
  </si>
  <si>
    <t>VGE</t>
  </si>
  <si>
    <t xml:space="preserve">Vanguard FTSE Emerging Markets Shares </t>
  </si>
  <si>
    <t>Alternatives</t>
  </si>
  <si>
    <t>Listed investment companies (LICs)</t>
  </si>
  <si>
    <t>ALI</t>
  </si>
  <si>
    <t xml:space="preserve">Argo Global Listed Infrastructure Limited </t>
  </si>
  <si>
    <t>ARG</t>
  </si>
  <si>
    <t>Argo Investments Limited</t>
  </si>
  <si>
    <t>AFI</t>
  </si>
  <si>
    <t>Australian Foundation Investment Company Limited</t>
  </si>
  <si>
    <t>BKI</t>
  </si>
  <si>
    <t>BKI Investment Company Limited</t>
  </si>
  <si>
    <t>DJW</t>
  </si>
  <si>
    <t>Djerriwarrh Investments Limited</t>
  </si>
  <si>
    <t>MFF</t>
  </si>
  <si>
    <t>Magellan Flagship Fund Limited</t>
  </si>
  <si>
    <t>PIC</t>
  </si>
  <si>
    <t xml:space="preserve">Perpetual Equity Investment Company Limited </t>
  </si>
  <si>
    <t>PMC</t>
  </si>
  <si>
    <t>Platinum Capital Limited</t>
  </si>
  <si>
    <t>WAM</t>
  </si>
  <si>
    <t>WAM Capital Limited</t>
  </si>
  <si>
    <t>Preference shares</t>
  </si>
  <si>
    <t>ABC</t>
  </si>
  <si>
    <t>AGL</t>
  </si>
  <si>
    <t>AGL Energy Limited.</t>
  </si>
  <si>
    <t>ALL</t>
  </si>
  <si>
    <t>ALQ</t>
  </si>
  <si>
    <t>AMC</t>
  </si>
  <si>
    <t>AMP</t>
  </si>
  <si>
    <t>AMP Limited</t>
  </si>
  <si>
    <t>ANN</t>
  </si>
  <si>
    <t>Ansell Limited</t>
  </si>
  <si>
    <t>ANZ</t>
  </si>
  <si>
    <t>APA</t>
  </si>
  <si>
    <t>APA Group</t>
  </si>
  <si>
    <t>ASX</t>
  </si>
  <si>
    <t>ASX Limited</t>
  </si>
  <si>
    <t>AWC</t>
  </si>
  <si>
    <t>Alumina Limited</t>
  </si>
  <si>
    <t>AZJ</t>
  </si>
  <si>
    <t>BEN</t>
  </si>
  <si>
    <t>BHP</t>
  </si>
  <si>
    <t>BLD</t>
  </si>
  <si>
    <t>Boral Limited</t>
  </si>
  <si>
    <t>BOQ</t>
  </si>
  <si>
    <t>BSL</t>
  </si>
  <si>
    <t>BXB</t>
  </si>
  <si>
    <t>Brambles Limited</t>
  </si>
  <si>
    <t>CAR</t>
  </si>
  <si>
    <t>CBA</t>
  </si>
  <si>
    <t>CGF</t>
  </si>
  <si>
    <t>Challenger Limited</t>
  </si>
  <si>
    <t>COH</t>
  </si>
  <si>
    <t>Cochlear Limited</t>
  </si>
  <si>
    <t>CPU</t>
  </si>
  <si>
    <t>CSL</t>
  </si>
  <si>
    <t>CSL Limited</t>
  </si>
  <si>
    <t>CSR</t>
  </si>
  <si>
    <t>CSR Limited</t>
  </si>
  <si>
    <t>DMP</t>
  </si>
  <si>
    <t>DOW</t>
  </si>
  <si>
    <t>Downer EDI Limited</t>
  </si>
  <si>
    <t>DXS</t>
  </si>
  <si>
    <t>FLT</t>
  </si>
  <si>
    <t>FMG</t>
  </si>
  <si>
    <t>GMG</t>
  </si>
  <si>
    <t>Goodman Group</t>
  </si>
  <si>
    <t>GNC</t>
  </si>
  <si>
    <t>GrainCorp Limited</t>
  </si>
  <si>
    <t>GPT</t>
  </si>
  <si>
    <t>GPT Group</t>
  </si>
  <si>
    <t>HVN</t>
  </si>
  <si>
    <t>IAG</t>
  </si>
  <si>
    <t>IFL</t>
  </si>
  <si>
    <t>ILU</t>
  </si>
  <si>
    <t>IPL</t>
  </si>
  <si>
    <t>JBH</t>
  </si>
  <si>
    <t>JB Hi-Fi Limited</t>
  </si>
  <si>
    <t>JHX</t>
  </si>
  <si>
    <t>LLC</t>
  </si>
  <si>
    <t>Lendlease Group</t>
  </si>
  <si>
    <t>MFG</t>
  </si>
  <si>
    <t>MGR</t>
  </si>
  <si>
    <t>Mirvac Group</t>
  </si>
  <si>
    <t>MPL</t>
  </si>
  <si>
    <t>MQG</t>
  </si>
  <si>
    <t>NAB</t>
  </si>
  <si>
    <t>NST</t>
  </si>
  <si>
    <t>ORA</t>
  </si>
  <si>
    <t>Orora Limited</t>
  </si>
  <si>
    <t>ORG</t>
  </si>
  <si>
    <t>ORI</t>
  </si>
  <si>
    <t>Orica Limited</t>
  </si>
  <si>
    <t>PPT</t>
  </si>
  <si>
    <t>Perpetual Limited</t>
  </si>
  <si>
    <t>QAN</t>
  </si>
  <si>
    <t>QBE</t>
  </si>
  <si>
    <t>QUB</t>
  </si>
  <si>
    <t>REA</t>
  </si>
  <si>
    <t>RHC</t>
  </si>
  <si>
    <t>RIO</t>
  </si>
  <si>
    <t>Rio Tinto Limited</t>
  </si>
  <si>
    <t>RMD</t>
  </si>
  <si>
    <t>ResMed Inc.</t>
  </si>
  <si>
    <t>S32</t>
  </si>
  <si>
    <t>South32 Limited</t>
  </si>
  <si>
    <t>SCG</t>
  </si>
  <si>
    <t>SEK</t>
  </si>
  <si>
    <t>Seek Limited</t>
  </si>
  <si>
    <t>SGP</t>
  </si>
  <si>
    <t>Stockland</t>
  </si>
  <si>
    <t>SGR</t>
  </si>
  <si>
    <t>SHL</t>
  </si>
  <si>
    <t>STO</t>
  </si>
  <si>
    <t>SUN</t>
  </si>
  <si>
    <t>TAH</t>
  </si>
  <si>
    <t>TCL</t>
  </si>
  <si>
    <t>Transurban Group</t>
  </si>
  <si>
    <t>TLS</t>
  </si>
  <si>
    <t>TPG Telecom Limited</t>
  </si>
  <si>
    <t>TWE</t>
  </si>
  <si>
    <t>VCX</t>
  </si>
  <si>
    <t>Vicinity Centres</t>
  </si>
  <si>
    <t>WBC</t>
  </si>
  <si>
    <t>WES</t>
  </si>
  <si>
    <t>Wesfarmers Limited</t>
  </si>
  <si>
    <t>WOW</t>
  </si>
  <si>
    <t>A2M</t>
  </si>
  <si>
    <t>ALU</t>
  </si>
  <si>
    <t>Altium Limited</t>
  </si>
  <si>
    <t>ARB</t>
  </si>
  <si>
    <t>BAP</t>
  </si>
  <si>
    <t>Bapcor Limited</t>
  </si>
  <si>
    <t>BGA</t>
  </si>
  <si>
    <t>BKW</t>
  </si>
  <si>
    <t>Brickworks Limited</t>
  </si>
  <si>
    <t>BPT</t>
  </si>
  <si>
    <t>Beach Energy Limited</t>
  </si>
  <si>
    <t>BRG</t>
  </si>
  <si>
    <t>BWP</t>
  </si>
  <si>
    <t>BWP Trust</t>
  </si>
  <si>
    <t>CCP</t>
  </si>
  <si>
    <t>CGC</t>
  </si>
  <si>
    <t>CHC</t>
  </si>
  <si>
    <t>Charter Hall Group</t>
  </si>
  <si>
    <t>CMW</t>
  </si>
  <si>
    <t>CQR</t>
  </si>
  <si>
    <t>CTD</t>
  </si>
  <si>
    <t>CWY</t>
  </si>
  <si>
    <t>EVN</t>
  </si>
  <si>
    <t>FBU</t>
  </si>
  <si>
    <t>FPH</t>
  </si>
  <si>
    <t>GEM</t>
  </si>
  <si>
    <t>G8 Education Limited</t>
  </si>
  <si>
    <t>GOZ</t>
  </si>
  <si>
    <t>GUD</t>
  </si>
  <si>
    <t>GWA</t>
  </si>
  <si>
    <t>IGO</t>
  </si>
  <si>
    <t>IPH</t>
  </si>
  <si>
    <t>IPH Limited</t>
  </si>
  <si>
    <t>IRE</t>
  </si>
  <si>
    <t>IRESS Limited</t>
  </si>
  <si>
    <t>LNK</t>
  </si>
  <si>
    <t>MIN</t>
  </si>
  <si>
    <t>MMS</t>
  </si>
  <si>
    <t>MND</t>
  </si>
  <si>
    <t>MTS</t>
  </si>
  <si>
    <t>Metcash Limited</t>
  </si>
  <si>
    <t>MYX</t>
  </si>
  <si>
    <t>NEC</t>
  </si>
  <si>
    <t>NSR</t>
  </si>
  <si>
    <t>NUF</t>
  </si>
  <si>
    <t>Nufarm Limited</t>
  </si>
  <si>
    <t>NWS</t>
  </si>
  <si>
    <t>NXT</t>
  </si>
  <si>
    <t>Nextdc Limited</t>
  </si>
  <si>
    <t>PMV</t>
  </si>
  <si>
    <t>PTM</t>
  </si>
  <si>
    <t>Platinum Asset Management Limited</t>
  </si>
  <si>
    <t>RRL</t>
  </si>
  <si>
    <t>RWC</t>
  </si>
  <si>
    <t>SDF</t>
  </si>
  <si>
    <t>SFR</t>
  </si>
  <si>
    <t>SGM</t>
  </si>
  <si>
    <t>SKC</t>
  </si>
  <si>
    <t>SPK</t>
  </si>
  <si>
    <t>SUL</t>
  </si>
  <si>
    <t>SVW</t>
  </si>
  <si>
    <t>TNE</t>
  </si>
  <si>
    <t>WEB</t>
  </si>
  <si>
    <t>Webjet Limited</t>
  </si>
  <si>
    <t>WHC</t>
  </si>
  <si>
    <t>WOR</t>
  </si>
  <si>
    <t>AIA</t>
  </si>
  <si>
    <t>ARF</t>
  </si>
  <si>
    <t>ASB</t>
  </si>
  <si>
    <t>Austal Limited</t>
  </si>
  <si>
    <t>CKF</t>
  </si>
  <si>
    <t>CNU</t>
  </si>
  <si>
    <t>Chorus Limited</t>
  </si>
  <si>
    <t>ELD</t>
  </si>
  <si>
    <t>Elders Limited</t>
  </si>
  <si>
    <t>GDI</t>
  </si>
  <si>
    <t>GOR</t>
  </si>
  <si>
    <t>HPI</t>
  </si>
  <si>
    <t>HSN</t>
  </si>
  <si>
    <t>IEL</t>
  </si>
  <si>
    <t>IFM</t>
  </si>
  <si>
    <t>Infomedia Ltd</t>
  </si>
  <si>
    <t>INA</t>
  </si>
  <si>
    <t>KAR</t>
  </si>
  <si>
    <t>LYC</t>
  </si>
  <si>
    <t>MSB</t>
  </si>
  <si>
    <t>Mesoblast Limited</t>
  </si>
  <si>
    <t>NAN</t>
  </si>
  <si>
    <t>Nanosonics Limited</t>
  </si>
  <si>
    <t>NHF</t>
  </si>
  <si>
    <t>NIB Holdings Limited</t>
  </si>
  <si>
    <t>OML</t>
  </si>
  <si>
    <t>Ooh!Media Limited</t>
  </si>
  <si>
    <t>PLS</t>
  </si>
  <si>
    <t>PRU</t>
  </si>
  <si>
    <t>RFF</t>
  </si>
  <si>
    <t>Rural Funds Group</t>
  </si>
  <si>
    <t>SHV</t>
  </si>
  <si>
    <t>SIQ</t>
  </si>
  <si>
    <t>SSM</t>
  </si>
  <si>
    <t>WTC</t>
  </si>
  <si>
    <t>Managed Investment Name</t>
  </si>
  <si>
    <t>Term Deposits</t>
  </si>
  <si>
    <t>Provider and Terms</t>
  </si>
  <si>
    <t>ANZ Bank 1 month Term deposit*</t>
  </si>
  <si>
    <t>ANZ Bank 3 month Term deposit*</t>
  </si>
  <si>
    <t>ANZ Bank 6 month Term deposit*</t>
  </si>
  <si>
    <t>ANZ Bank 12 month Term deposit*</t>
  </si>
  <si>
    <t>Macquarie Bank 1 month Term deposit*</t>
  </si>
  <si>
    <t>Macquarie Bank 3 month Term deposit*</t>
  </si>
  <si>
    <t>Macquarie Bank 6 month Term deposit*</t>
  </si>
  <si>
    <r>
      <t>Macquarie Bank 12 month Term deposit</t>
    </r>
    <r>
      <rPr>
        <b/>
        <sz val="10"/>
        <rFont val="Arial"/>
        <family val="2"/>
      </rPr>
      <t>*</t>
    </r>
  </si>
  <si>
    <t>* Cannot be nominated for Cash Account top ups due to redemption restrictions.</t>
  </si>
  <si>
    <t>Australian Shares - Smaller Companies</t>
  </si>
  <si>
    <t>Asset Allocation</t>
  </si>
  <si>
    <t/>
  </si>
  <si>
    <t>Product</t>
  </si>
  <si>
    <t>ICR</t>
  </si>
  <si>
    <t>Aust F.I</t>
  </si>
  <si>
    <t>Int'l F.I</t>
  </si>
  <si>
    <t>Aust Shares</t>
  </si>
  <si>
    <t>Int'l Shares</t>
  </si>
  <si>
    <t>Prop</t>
  </si>
  <si>
    <t>Other</t>
  </si>
  <si>
    <t>Buy/Sell Spread</t>
  </si>
  <si>
    <t>Minimum</t>
  </si>
  <si>
    <t>Maximum</t>
  </si>
  <si>
    <t>*AMP Capital Core Property Fund Class A Units</t>
  </si>
  <si>
    <t>Australian Smaller Companies Portfolios</t>
  </si>
  <si>
    <t>International Shares - Smaller Comapanies Portfolios</t>
  </si>
  <si>
    <t>Overall Minimum</t>
  </si>
  <si>
    <t>Overall Maximum</t>
  </si>
  <si>
    <t>DFA0003AU</t>
  </si>
  <si>
    <t>DFA0103AU</t>
  </si>
  <si>
    <t>DFA0104AU</t>
  </si>
  <si>
    <t>DFA0101AU</t>
  </si>
  <si>
    <t>DFA0107AU</t>
  </si>
  <si>
    <t>DFA0108AU</t>
  </si>
  <si>
    <t>DFA0028AU</t>
  </si>
  <si>
    <t>DFA0004AU</t>
  </si>
  <si>
    <t>DFA0009AU</t>
  </si>
  <si>
    <t>DFA0105AU</t>
  </si>
  <si>
    <t>DFA0005AU</t>
  </si>
  <si>
    <t>DFA0106AU</t>
  </si>
  <si>
    <t>DFA0102AU</t>
  </si>
  <si>
    <t>DFA0100AU</t>
  </si>
  <si>
    <t>DFA0002AU</t>
  </si>
  <si>
    <t>DFA0029AU</t>
  </si>
  <si>
    <t>NABPE</t>
  </si>
  <si>
    <t>NAB Subordinated Notes 2</t>
  </si>
  <si>
    <t>SOL</t>
  </si>
  <si>
    <t>ING</t>
  </si>
  <si>
    <t>CLW</t>
  </si>
  <si>
    <t>WGX</t>
  </si>
  <si>
    <t>CIP</t>
  </si>
  <si>
    <t>MYS</t>
  </si>
  <si>
    <t>MyState Limited</t>
  </si>
  <si>
    <t>ETL0365AU</t>
  </si>
  <si>
    <t>Paradice Global Small Mid Cap Fund</t>
  </si>
  <si>
    <t>ZUR0614AU</t>
  </si>
  <si>
    <t>Zurich Investments Emerging Markets Equity Fund</t>
  </si>
  <si>
    <t>Important information</t>
  </si>
  <si>
    <t>Separately Managed Accounts (SMAs)</t>
  </si>
  <si>
    <t>Multisector</t>
  </si>
  <si>
    <t>SMABLK05S</t>
  </si>
  <si>
    <t>SMABLK04S</t>
  </si>
  <si>
    <t>SMABLK03S</t>
  </si>
  <si>
    <t>SMABLK02S</t>
  </si>
  <si>
    <t>SMABLK01S</t>
  </si>
  <si>
    <t>Single-sector - Australian Shares</t>
  </si>
  <si>
    <t>SMAANT01S</t>
  </si>
  <si>
    <t>SMAANT02S</t>
  </si>
  <si>
    <t>SMADNR01S</t>
  </si>
  <si>
    <t>DNR Capital Australian Equities High Conviction</t>
  </si>
  <si>
    <t>SMADNR03S</t>
  </si>
  <si>
    <t>DNR Capital Australian Equities Income</t>
  </si>
  <si>
    <t>SMAIBB02S</t>
  </si>
  <si>
    <t>SMAPER01S</t>
  </si>
  <si>
    <t>√</t>
  </si>
  <si>
    <t>Minimum Investment</t>
  </si>
  <si>
    <t>Managed Funds – single-sector funds</t>
  </si>
  <si>
    <t>Managed Funds – multi-sector funds</t>
  </si>
  <si>
    <t>Approved Managed Funds, SMAs and Term Deposits</t>
  </si>
  <si>
    <t>** Dimensional funds are not listed on any brochures, but are available to 'accredited' advisers only.</t>
  </si>
  <si>
    <t>**Dimensional Australian Core Equity Trust</t>
  </si>
  <si>
    <t>**Dimensional Australian Large Company Trust</t>
  </si>
  <si>
    <t>**Dimensional Australian Small Company Trust</t>
  </si>
  <si>
    <t>**Dimensional Australian Value Trust</t>
  </si>
  <si>
    <t>**Dimensional Five-Year Diversified Fixed Interest Trust</t>
  </si>
  <si>
    <t>**Dimensional Global Bond Trust</t>
  </si>
  <si>
    <t>**Dimensional Global Core Equity Trust</t>
  </si>
  <si>
    <t>**Dimensional Global Core Equity Trust - AUD Hedged</t>
  </si>
  <si>
    <t>**Dimensional Global Large Company Trust</t>
  </si>
  <si>
    <t>**Dimensional Global Real Estate Trust</t>
  </si>
  <si>
    <t>**Dimensional Global Small Company Trust</t>
  </si>
  <si>
    <t>**Dimensional Global Value Trust</t>
  </si>
  <si>
    <t>**Dimensional Short Term Fixed Interest Trust</t>
  </si>
  <si>
    <t>**Dimensional World Allocation 70/30 Trust</t>
  </si>
  <si>
    <t>Voyage</t>
  </si>
  <si>
    <t>SMAs - Australian Shares</t>
  </si>
  <si>
    <t>BlackRock iShares Enhanced Strategic Conservative-SMA</t>
  </si>
  <si>
    <t>BlackRock iShares Enhanced Strategic Moderate-SMA</t>
  </si>
  <si>
    <t>BlackRock iShares Enhanced Strategic Balanced-SMA</t>
  </si>
  <si>
    <t>BlackRock iShares Enhanced Strategic Growth-SMA</t>
  </si>
  <si>
    <t>BlackRock iShares Enhanced Strategic Aggressive-SMA</t>
  </si>
  <si>
    <t>Janus Henderson Australian Fixed Interest Fund</t>
  </si>
  <si>
    <t>Janus Henderson Tactical Income Fund</t>
  </si>
  <si>
    <t>Morningstar Australian Shares Income</t>
  </si>
  <si>
    <t>Dexus</t>
  </si>
  <si>
    <t>SIG</t>
  </si>
  <si>
    <t>IOF0045AU</t>
  </si>
  <si>
    <t>Antipodes Global Fund</t>
  </si>
  <si>
    <t>MIR</t>
  </si>
  <si>
    <t>Mirrabooka Investments Limited</t>
  </si>
  <si>
    <t xml:space="preserve">WAX </t>
  </si>
  <si>
    <t xml:space="preserve">WAM Research Limited </t>
  </si>
  <si>
    <t>BlackRock Tactical Growth Fund</t>
  </si>
  <si>
    <t>iShares Australian Bond Index Fund</t>
  </si>
  <si>
    <t>Eligible Insurance as at the date of issue</t>
  </si>
  <si>
    <t>Insurance Provider</t>
  </si>
  <si>
    <t xml:space="preserve">Insurance Product </t>
  </si>
  <si>
    <t>Insurance website</t>
  </si>
  <si>
    <t>Insurer</t>
  </si>
  <si>
    <t>ABN</t>
  </si>
  <si>
    <t>AFSL</t>
  </si>
  <si>
    <t>OneCare</t>
  </si>
  <si>
    <t>OneCare website - onepath.com.au</t>
  </si>
  <si>
    <t xml:space="preserve">In adding insurance providers to, or removing insurance providers from the Investment Menu, we have not taken into account your personal financial situation, needs or objectives. In certain circumstances, and as required by the trust deed, we may be required to remove Eligible Insurance from the Investment Menu. In these instances, we may no longer permit you to obtain insurance through the superannuation fund with this insurance provider. </t>
  </si>
  <si>
    <t xml:space="preserve">Before selecting Eligible Insurance on the Investment Menu you should read the current insurance PDS for the relevant insurance product and talk to your financial adviser. </t>
  </si>
  <si>
    <t>ANZ Bank Capital Notes 5</t>
  </si>
  <si>
    <t>XRO</t>
  </si>
  <si>
    <t>NCK</t>
  </si>
  <si>
    <t>Nick Scali Limited</t>
  </si>
  <si>
    <t>APX</t>
  </si>
  <si>
    <t>Appen Limited</t>
  </si>
  <si>
    <t>COE</t>
  </si>
  <si>
    <t>HUB</t>
  </si>
  <si>
    <t>IMD</t>
  </si>
  <si>
    <t>Imdex Limited</t>
  </si>
  <si>
    <t>Macquarie Dynamic Bond Fund</t>
  </si>
  <si>
    <t>MAQ0464AU</t>
  </si>
  <si>
    <t xml:space="preserve">Arrowstreet Global Equity Fund </t>
  </si>
  <si>
    <t>Investment Manager</t>
  </si>
  <si>
    <t>SUNPG</t>
  </si>
  <si>
    <t>SG Hiscock Property Opportunities Fund</t>
  </si>
  <si>
    <t>Please refer to the disclosure document of the Eligible Investment for fee information and distribution frequencies. The fee information provided in this Investment Menu is indicative only and we do not warrant or guarantee the accuracy or completeness of information.</t>
  </si>
  <si>
    <t>Investment Fee~</t>
  </si>
  <si>
    <t>SSB0061AU</t>
  </si>
  <si>
    <t>ETL0458AU</t>
  </si>
  <si>
    <t>PIMCO Income Fund - Wholesale Class</t>
  </si>
  <si>
    <t>AAP0008AU</t>
  </si>
  <si>
    <t>Ausbil 130/30 Focus Fund</t>
  </si>
  <si>
    <t>Martin Currie Australia</t>
  </si>
  <si>
    <t>Equity Trustees</t>
  </si>
  <si>
    <t>Ausbil Investment Management Limited</t>
  </si>
  <si>
    <t>BOQPE</t>
  </si>
  <si>
    <t>DHG</t>
  </si>
  <si>
    <t>AX1</t>
  </si>
  <si>
    <t>Multi Sector</t>
  </si>
  <si>
    <t>VDCO</t>
  </si>
  <si>
    <t>VDBA</t>
  </si>
  <si>
    <t>VDGR</t>
  </si>
  <si>
    <t>VDHG</t>
  </si>
  <si>
    <t>BILL</t>
  </si>
  <si>
    <t>iShares Core Cash ETF</t>
  </si>
  <si>
    <t>IAF</t>
  </si>
  <si>
    <t>iShares Composite Bond ETF</t>
  </si>
  <si>
    <t>Australian Shares - Income</t>
  </si>
  <si>
    <t>DIV</t>
  </si>
  <si>
    <t>UBS IQ Morningstar Australia Dividend Yield ETF</t>
  </si>
  <si>
    <t>Australian Shares - Specialist</t>
  </si>
  <si>
    <t>AUMF</t>
  </si>
  <si>
    <t>iShares Edge MSCI Australia Multifactor ETF</t>
  </si>
  <si>
    <t>International Shares - Specialist</t>
  </si>
  <si>
    <t>ESTX</t>
  </si>
  <si>
    <t>WDMF</t>
  </si>
  <si>
    <t>iShares Edge MSCI World Multifactor ETF</t>
  </si>
  <si>
    <t>UBU</t>
  </si>
  <si>
    <t>UBS IQ MSCI USA Ethical ETF</t>
  </si>
  <si>
    <t>Exchange Traded Managed Funds (ETMFs)</t>
  </si>
  <si>
    <t>GROW</t>
  </si>
  <si>
    <t>Schroder Real Return Fund</t>
  </si>
  <si>
    <t>PIXX</t>
  </si>
  <si>
    <t>MHG</t>
  </si>
  <si>
    <t>Magellan Global Equities Fund (Hedged)</t>
  </si>
  <si>
    <t>MICH</t>
  </si>
  <si>
    <t>Magellan Infrastructure Fund (Hedged)</t>
  </si>
  <si>
    <t>PAXX</t>
  </si>
  <si>
    <t>Vanguard Diversified Balanced Index ETF</t>
  </si>
  <si>
    <t>Vanguard Diversified Conservative Index ETF</t>
  </si>
  <si>
    <t>Vanguard Diversified Growth Index ETF</t>
  </si>
  <si>
    <t>Vanguard Diversified High Growth Index ETF</t>
  </si>
  <si>
    <t>CBAPG</t>
  </si>
  <si>
    <t>CommBank PERLS X Capital Notes</t>
  </si>
  <si>
    <t>WBCPH</t>
  </si>
  <si>
    <t>Westpac Capital Notes 5</t>
  </si>
  <si>
    <t>NWL</t>
  </si>
  <si>
    <t>LOV</t>
  </si>
  <si>
    <t>PME</t>
  </si>
  <si>
    <t>Pro Medicus Limited</t>
  </si>
  <si>
    <t>NWH</t>
  </si>
  <si>
    <t>NRW Holdings Limited</t>
  </si>
  <si>
    <t>Schroder Absolute Return Income Fund</t>
  </si>
  <si>
    <t>FSF1675AU</t>
  </si>
  <si>
    <t>Pendal Active Conservative Fund</t>
  </si>
  <si>
    <t>Pendal Monthly Income Plus Fund</t>
  </si>
  <si>
    <t>Pendal Balanced Returns Fund</t>
  </si>
  <si>
    <t>Pendal Active Balanced Fund</t>
  </si>
  <si>
    <t>Pendal Active Growth Fund</t>
  </si>
  <si>
    <t>Pendal Fixed Interest Fund</t>
  </si>
  <si>
    <t>Pendal Property Investment Fund</t>
  </si>
  <si>
    <t>Pendal Australian Equity Fund</t>
  </si>
  <si>
    <t>Pendal Imputation Fund</t>
  </si>
  <si>
    <t>Pendal Focus Australian Share Fund</t>
  </si>
  <si>
    <t xml:space="preserve">Pendal Smaller Companies Fund </t>
  </si>
  <si>
    <t>Pendal Asian Share Fund</t>
  </si>
  <si>
    <t>Pendal Australian Share Fund</t>
  </si>
  <si>
    <t>Janus Henderson Global Natural Resources Fund</t>
  </si>
  <si>
    <t>Janus Henderson</t>
  </si>
  <si>
    <t>URW</t>
  </si>
  <si>
    <t>ALX</t>
  </si>
  <si>
    <t>Atlas Arteria</t>
  </si>
  <si>
    <t>Aberdeen Standard Multi-Asset Real Return Fund</t>
  </si>
  <si>
    <t>Aberdeen Standard Australian Small Companies Fund</t>
  </si>
  <si>
    <t>Aberdeen Standard International Equity Fund</t>
  </si>
  <si>
    <t>Aberdeen Standard Actively Hedged International Equities Fund</t>
  </si>
  <si>
    <t>Aberdeen Standard Asian Opportunities Fund</t>
  </si>
  <si>
    <t>Aberdeen Standard Emerging Opportunities Fund</t>
  </si>
  <si>
    <t>Realindex Global Share Fund - Class A</t>
  </si>
  <si>
    <t>Realindex Global Share Fund Hedged - Class A</t>
  </si>
  <si>
    <t>Realindex Australian Share Fund - Class A</t>
  </si>
  <si>
    <t>Bentham High Yield Fund</t>
  </si>
  <si>
    <t>Bentham Global Income Fund</t>
  </si>
  <si>
    <t xml:space="preserve">Alphinity Australian Equity Fund </t>
  </si>
  <si>
    <t>Alphinity Australian Share Fund</t>
  </si>
  <si>
    <t>Alphinity Concentrated Australian Share Fund</t>
  </si>
  <si>
    <t>Alphinity Socially Responsible Share Fund</t>
  </si>
  <si>
    <t>Merlon Australian Share Income Fund</t>
  </si>
  <si>
    <t>NovaPort Smaller Companies Fund</t>
  </si>
  <si>
    <t>SG Hiscock Property Fund</t>
  </si>
  <si>
    <t>BlackRock Investment Management (Australia) Limited</t>
  </si>
  <si>
    <t>Colonial First State Asset Management (Australia) Limited</t>
  </si>
  <si>
    <t>MLC Investments Limited</t>
  </si>
  <si>
    <t>Onepath Funds Management Limited</t>
  </si>
  <si>
    <t>Pendal Institutional Limted</t>
  </si>
  <si>
    <t>Perpetual Investment Management Limited</t>
  </si>
  <si>
    <t>Russell Investment Management Ltd</t>
  </si>
  <si>
    <t>State Street Global Advisors, Australia, Limited</t>
  </si>
  <si>
    <t>UBS Asset Management (Australia) Ltd</t>
  </si>
  <si>
    <t>Vanguard Investments Australia Ltd</t>
  </si>
  <si>
    <t>Yarra Funds Management Limited</t>
  </si>
  <si>
    <t>AMP Capital Investors Limited</t>
  </si>
  <si>
    <t>Schroder Investment Management Australia Limited</t>
  </si>
  <si>
    <t>Maple-Brown Abbott Limited</t>
  </si>
  <si>
    <t>Zurich Investment Management Limited</t>
  </si>
  <si>
    <t>Macquarie Investment Management</t>
  </si>
  <si>
    <t>Ardea Investment Management Pty Ltd</t>
  </si>
  <si>
    <t>DFA Australian Ltd</t>
  </si>
  <si>
    <t>Henderson Global Investors Limited</t>
  </si>
  <si>
    <t>Nikko AM Limited</t>
  </si>
  <si>
    <t>PIMCO Australia Pty Limited</t>
  </si>
  <si>
    <t>T. Rowe Price Australia limited</t>
  </si>
  <si>
    <t>Bentham Asset Management Pty Ltd</t>
  </si>
  <si>
    <t>Kapstream Capital Pty Limited</t>
  </si>
  <si>
    <t>PM CAPITAL Limited</t>
  </si>
  <si>
    <t>Franklin Templeton Investments Australia Limited</t>
  </si>
  <si>
    <t>JPMorgan Asset Management (Australia) Limited</t>
  </si>
  <si>
    <t>Antares Capital Partners Ltd</t>
  </si>
  <si>
    <t>APN Funds Management Ltd</t>
  </si>
  <si>
    <t>Phoenix Portfolios Pty Ltd</t>
  </si>
  <si>
    <t>Deutsche Asset Management</t>
  </si>
  <si>
    <t>SG Hiscock &amp; Company Limited</t>
  </si>
  <si>
    <t>Renaissance Property Securities Pty Ltd</t>
  </si>
  <si>
    <t>Presima Inc</t>
  </si>
  <si>
    <t>Resolution Capital Limited</t>
  </si>
  <si>
    <t>CBRE Clarion Securities, LLC</t>
  </si>
  <si>
    <t>Alphinity Investment Management Pty Ltd</t>
  </si>
  <si>
    <t>Bennelong Australian Equity Partners Pty Ltd</t>
  </si>
  <si>
    <t>CBG Asset Management Limited</t>
  </si>
  <si>
    <t>FIL Limited</t>
  </si>
  <si>
    <t>Greencape Capital Pty Ltd</t>
  </si>
  <si>
    <t>Hyperion Asset Management Limited</t>
  </si>
  <si>
    <t>Investors Mutual Limited</t>
  </si>
  <si>
    <t>Karara Capital Pty Limited</t>
  </si>
  <si>
    <t>Lazard Asset Management Pacific Co</t>
  </si>
  <si>
    <t>Perennial Value Management Limited</t>
  </si>
  <si>
    <t>Realindex Investments Pty Limited</t>
  </si>
  <si>
    <t>Solaris Investment Management Limited</t>
  </si>
  <si>
    <t>Australian Ethical Investment Ltd</t>
  </si>
  <si>
    <t>Merlon Capital Partners Pty Ltd</t>
  </si>
  <si>
    <t>Plato Investment Management Limited</t>
  </si>
  <si>
    <t>Denning Pryce Pty Ltd</t>
  </si>
  <si>
    <t>DNR</t>
  </si>
  <si>
    <t>Morningstar</t>
  </si>
  <si>
    <t xml:space="preserve">Aberdeen Asset Management Limited </t>
  </si>
  <si>
    <t>Celest Funds Management Limited</t>
  </si>
  <si>
    <t>Eley Griffiths Group Pty Ltd</t>
  </si>
  <si>
    <t xml:space="preserve">Investors Mutual Limited </t>
  </si>
  <si>
    <t xml:space="preserve">Novaport Capital Pty Ltd </t>
  </si>
  <si>
    <t>OC Funds Management Limited</t>
  </si>
  <si>
    <t xml:space="preserve">Pengana Capital Limited </t>
  </si>
  <si>
    <t>Altrinsic Global Advisers, LLC</t>
  </si>
  <si>
    <t>Pinnacle Fund Services Limited</t>
  </si>
  <si>
    <t>Arrowstreet Capital, Limited Partnership</t>
  </si>
  <si>
    <t xml:space="preserve">Carnegie Asset Management </t>
  </si>
  <si>
    <t xml:space="preserve">FIL Limited </t>
  </si>
  <si>
    <t xml:space="preserve">Epoch Investment Partners, Inc. </t>
  </si>
  <si>
    <t>Invesco Australia Limited</t>
  </si>
  <si>
    <t>Royal London Asset Management Limited</t>
  </si>
  <si>
    <t>Magellan Asset Management Limited</t>
  </si>
  <si>
    <t>MFS Institutional Advisors, Inc</t>
  </si>
  <si>
    <t>Walter Scott and Partners Limited</t>
  </si>
  <si>
    <t xml:space="preserve">American Century Invesmtnt Management, Inc. </t>
  </si>
  <si>
    <t>Value Partners Hong Kong Limited</t>
  </si>
  <si>
    <t>Wells Capital Management</t>
  </si>
  <si>
    <t>RARE Infrastructure Limited</t>
  </si>
  <si>
    <t>Paradice Investment Management Pty Ltd</t>
  </si>
  <si>
    <t>Acadian Asset Management (Australia) Limited</t>
  </si>
  <si>
    <t>Stewart Investors</t>
  </si>
  <si>
    <t>AQR Capital Management, LLC</t>
  </si>
  <si>
    <t>Lighthouse Investment Partners, LLC</t>
  </si>
  <si>
    <t>AHL Partners LLP</t>
  </si>
  <si>
    <t>Winton Capital Management Limited</t>
  </si>
  <si>
    <t xml:space="preserve">iShare S&amp;P/ASX 20 </t>
  </si>
  <si>
    <t>IAGPD</t>
  </si>
  <si>
    <t>Insurance Australia Group Capital Notes</t>
  </si>
  <si>
    <t xml:space="preserve">Macquarie Group Capital Notes 3 </t>
  </si>
  <si>
    <t>VEA</t>
  </si>
  <si>
    <t>PNI</t>
  </si>
  <si>
    <t>CUV</t>
  </si>
  <si>
    <t>KGN</t>
  </si>
  <si>
    <t>Kogan.Com Ltd</t>
  </si>
  <si>
    <t>MP1</t>
  </si>
  <si>
    <t>Megaport Limited</t>
  </si>
  <si>
    <t>PNV</t>
  </si>
  <si>
    <t>Polynovo Limited</t>
  </si>
  <si>
    <t>IGB</t>
  </si>
  <si>
    <t>iShares Treasury ETF</t>
  </si>
  <si>
    <t>VACF</t>
  </si>
  <si>
    <t>Vanguard Australian Corporate Fixed Interest Index ETF</t>
  </si>
  <si>
    <t>OZF</t>
  </si>
  <si>
    <t>SPDR S&amp;P/ASX 200 Financials ex A-REITs Fund</t>
  </si>
  <si>
    <t>OZR</t>
  </si>
  <si>
    <t>SPDR S&amp;P/ASX 200 Resource Fund</t>
  </si>
  <si>
    <t>IWLD</t>
  </si>
  <si>
    <t>QMIX</t>
  </si>
  <si>
    <t>SPDR MSCI World Quality Mix Fund</t>
  </si>
  <si>
    <t>WXOZ</t>
  </si>
  <si>
    <t>SPDR S&amp;P World ex Australia Fund</t>
  </si>
  <si>
    <t>IHWL</t>
  </si>
  <si>
    <t>WXHG</t>
  </si>
  <si>
    <t xml:space="preserve">SPDR S&amp;P World ex Australia (Hedged) Fund </t>
  </si>
  <si>
    <t>TECH</t>
  </si>
  <si>
    <t>ROBO</t>
  </si>
  <si>
    <t>IXI</t>
  </si>
  <si>
    <t>iShares Global Consumer Staples ETF</t>
  </si>
  <si>
    <t>IXJ</t>
  </si>
  <si>
    <t>iShares Global Healthcare ETF</t>
  </si>
  <si>
    <t>GOLD</t>
  </si>
  <si>
    <t>CBAPH</t>
  </si>
  <si>
    <t>CommBank PERLS XI Capital Notes</t>
  </si>
  <si>
    <t>WBCPI</t>
  </si>
  <si>
    <t xml:space="preserve">Westpac Capital Notes 6 </t>
  </si>
  <si>
    <t>BHP Group Limited</t>
  </si>
  <si>
    <t>COL</t>
  </si>
  <si>
    <t>NHC</t>
  </si>
  <si>
    <t>HLS</t>
  </si>
  <si>
    <t>CQE</t>
  </si>
  <si>
    <t>INR</t>
  </si>
  <si>
    <t>Ioneer Ltd</t>
  </si>
  <si>
    <t>Karoon Energy Ltd</t>
  </si>
  <si>
    <t>IFP Global Franchise Fund</t>
  </si>
  <si>
    <t>MAQ0404AU</t>
  </si>
  <si>
    <t xml:space="preserve">BlackRock Advantage Australian Equity Fund </t>
  </si>
  <si>
    <t xml:space="preserve">BlackRock Advantage International Equity Fund </t>
  </si>
  <si>
    <t xml:space="preserve">BlackRock Advantage Hedged International Equity Fund </t>
  </si>
  <si>
    <t>NABPF</t>
  </si>
  <si>
    <t>GSF0008AU</t>
  </si>
  <si>
    <t>Payden Global Income Opportunities Fund</t>
  </si>
  <si>
    <t>BFL0020AU</t>
  </si>
  <si>
    <t>Quay Global Real Estate Fund</t>
  </si>
  <si>
    <t>Epoch Global Equity Shareholder Yield (Unhedged) Fund</t>
  </si>
  <si>
    <t>Epoch Global Equity Shareholder Yield (Hedged) Fund</t>
  </si>
  <si>
    <t>AUB</t>
  </si>
  <si>
    <t>JIN</t>
  </si>
  <si>
    <t>RMS</t>
  </si>
  <si>
    <t>SLR</t>
  </si>
  <si>
    <t>QPON</t>
  </si>
  <si>
    <t>BetaShares Australian Bank Senior Floating Rate Bond ETF</t>
  </si>
  <si>
    <t>A200</t>
  </si>
  <si>
    <t>BetaShares Australian 200 ETF</t>
  </si>
  <si>
    <t>QOZ</t>
  </si>
  <si>
    <t>BetaShares FTSE RAFI Australian 200 ETF</t>
  </si>
  <si>
    <t>NDQ</t>
  </si>
  <si>
    <t>BetaShares NASDAQ 100 ETF</t>
  </si>
  <si>
    <t xml:space="preserve">Fixed Income </t>
  </si>
  <si>
    <t>HBRD</t>
  </si>
  <si>
    <t>BetaShares Active Australian Hybrids Fund</t>
  </si>
  <si>
    <t>DFA0042AU</t>
  </si>
  <si>
    <t>**Dimensional Global Sustainability Trust - AUD Hedged</t>
  </si>
  <si>
    <t>**Dimensional Global Sustainability Trust Unhedged</t>
  </si>
  <si>
    <t>DFA0041AU</t>
  </si>
  <si>
    <t>CIM0006AU</t>
  </si>
  <si>
    <t xml:space="preserve">Captial New Perspective Fund </t>
  </si>
  <si>
    <t>Amcor PLC</t>
  </si>
  <si>
    <t>Magellan High Conviction Trust</t>
  </si>
  <si>
    <t>ANZ01MTHZ</t>
  </si>
  <si>
    <t>ANZ03MTHZ</t>
  </si>
  <si>
    <t>ANZ06MTHZ</t>
  </si>
  <si>
    <t>ANZ12MTHZ</t>
  </si>
  <si>
    <t>MBL01MTHZ</t>
  </si>
  <si>
    <t>MBL03MTHZ</t>
  </si>
  <si>
    <t>MBL06MTHZ</t>
  </si>
  <si>
    <t>MBL12MTHZ</t>
  </si>
  <si>
    <t>Schroder Strategic Growth Fund</t>
  </si>
  <si>
    <t xml:space="preserve">BlackRock Diversified ESG Growth Fund </t>
  </si>
  <si>
    <t>OnePath Wholesale Global Smaller Companies Trust Class B Units</t>
  </si>
  <si>
    <t>Listed Australian Shares – S&amp;P/ASX 300^^ (1–200 by market cap)</t>
  </si>
  <si>
    <t>APE</t>
  </si>
  <si>
    <t>CDA</t>
  </si>
  <si>
    <t>Codan Limited</t>
  </si>
  <si>
    <t>CNI</t>
  </si>
  <si>
    <t>AD8</t>
  </si>
  <si>
    <t>Arena REIT.</t>
  </si>
  <si>
    <t>BGL</t>
  </si>
  <si>
    <t>CIA</t>
  </si>
  <si>
    <t>DTL</t>
  </si>
  <si>
    <t>Data#3 Limited</t>
  </si>
  <si>
    <t>LIC</t>
  </si>
  <si>
    <t>NIC</t>
  </si>
  <si>
    <t>WAF</t>
  </si>
  <si>
    <t>^^ The range of Australian shares listed in the S&amp;P/ASX 100 Index, S&amp;P/ASX 200 Index and S&amp;P/ASX 300 Index in this investment menu are provided as a guide only as the range of Australian shares included in these indices may change on a daily basis.</t>
  </si>
  <si>
    <t>SSB0122AU</t>
  </si>
  <si>
    <t>WHT0008AU</t>
  </si>
  <si>
    <t>ETL5525AU</t>
  </si>
  <si>
    <t>Colchester Global Government Bond Fund - Class I</t>
  </si>
  <si>
    <t>ACM0009AU</t>
  </si>
  <si>
    <t>ETL0463AU</t>
  </si>
  <si>
    <t>BTA0419AU</t>
  </si>
  <si>
    <t>Pendal Global Emerging Markets Opportunities Fund</t>
  </si>
  <si>
    <t>SST0050AU</t>
  </si>
  <si>
    <t>State Street Global Equity Fund</t>
  </si>
  <si>
    <t>Spheria Australian Smaller Companies Fund</t>
  </si>
  <si>
    <t xml:space="preserve">AB Global Equities Fund </t>
  </si>
  <si>
    <t>Orbis Global Equity Fund</t>
  </si>
  <si>
    <t>Worley Limited</t>
  </si>
  <si>
    <t>VUK</t>
  </si>
  <si>
    <t>Virgin Money Uk PLC</t>
  </si>
  <si>
    <t>Sims Limited</t>
  </si>
  <si>
    <t>PRN</t>
  </si>
  <si>
    <t>COF</t>
  </si>
  <si>
    <t>Centuria Office REIT</t>
  </si>
  <si>
    <t>IGO Limited</t>
  </si>
  <si>
    <t>OBL</t>
  </si>
  <si>
    <t>SUNPH</t>
  </si>
  <si>
    <t>Suncorp Capital Notes 2</t>
  </si>
  <si>
    <t>Suncorp Capital Notes 3</t>
  </si>
  <si>
    <t>Adbri Limited</t>
  </si>
  <si>
    <t>ALD</t>
  </si>
  <si>
    <t>Ampol Limited</t>
  </si>
  <si>
    <t>TPG</t>
  </si>
  <si>
    <t>TYR</t>
  </si>
  <si>
    <t>Waypoint REIT</t>
  </si>
  <si>
    <t>AEF</t>
  </si>
  <si>
    <t>AFG</t>
  </si>
  <si>
    <t>IDX</t>
  </si>
  <si>
    <t>PBH</t>
  </si>
  <si>
    <t>RED</t>
  </si>
  <si>
    <t>Red 5 Limited</t>
  </si>
  <si>
    <t>BTA0507AU</t>
  </si>
  <si>
    <t>Pendal Sustainable Australian Fixed Interest Fund</t>
  </si>
  <si>
    <t>PIC6396AU</t>
  </si>
  <si>
    <t>PIMCO ESG Global Bond Fund - Wholesale Class</t>
  </si>
  <si>
    <t>IOF0081AU</t>
  </si>
  <si>
    <t>ETL0171AU</t>
  </si>
  <si>
    <t>SLT2171AU</t>
  </si>
  <si>
    <t>HHA0007AU</t>
  </si>
  <si>
    <t>BPF0029AU</t>
  </si>
  <si>
    <t>Bell Global Emerging Companies Fund</t>
  </si>
  <si>
    <t>AUX0021AU</t>
  </si>
  <si>
    <t xml:space="preserve">IOOF Cash Management Trust </t>
  </si>
  <si>
    <t>Resolution Capital Global Property Securities Fund II</t>
  </si>
  <si>
    <t xml:space="preserve">AXA IM Sustainable Equity Fund </t>
  </si>
  <si>
    <t xml:space="preserve">Nanuk New World Fund </t>
  </si>
  <si>
    <t xml:space="preserve">Pengana WHEB Sustainable Impact Fund </t>
  </si>
  <si>
    <t>AUS0071AU</t>
  </si>
  <si>
    <t>Altius Sustainable Bond Fund</t>
  </si>
  <si>
    <t>Vanguard Short Term Fixed Interest Fund</t>
  </si>
  <si>
    <t>Pendal Concentrated Global Share Fund No.2</t>
  </si>
  <si>
    <r>
      <t xml:space="preserve">Aberdeen </t>
    </r>
    <r>
      <rPr>
        <sz val="10"/>
        <rFont val="Arial"/>
        <family val="2"/>
      </rPr>
      <t>Standard Multi-Asset Income Fund</t>
    </r>
  </si>
  <si>
    <t>UBS Short-Term Fixed Income Fund</t>
  </si>
  <si>
    <t>OnePath Wholesale Capital Stable Trust**</t>
  </si>
  <si>
    <t>Apis Global Long/Short Fund Wholesale*</t>
  </si>
  <si>
    <t>International Shares - Smaller Companies</t>
  </si>
  <si>
    <t>BFL0010AU</t>
  </si>
  <si>
    <t>Bennelong Kardinia Absolute Return Fund</t>
  </si>
  <si>
    <t>CVW1890AU</t>
  </si>
  <si>
    <t>CFML Antipodes Global Fund</t>
  </si>
  <si>
    <t>NRM0032AU</t>
  </si>
  <si>
    <t>CFML Stewart Investors Worldwide Sustainability Fund</t>
  </si>
  <si>
    <t>MAQ0640AU</t>
  </si>
  <si>
    <t>Macquarie Asia New Stars No.1 Fund</t>
  </si>
  <si>
    <t>ETL0182AU</t>
  </si>
  <si>
    <t>PIMCO Wholesale Australian Short Term Bond Fund</t>
  </si>
  <si>
    <t>NRM0030AU</t>
  </si>
  <si>
    <t>CFML Fixed Interest Fund</t>
  </si>
  <si>
    <t>NRM0028AU</t>
  </si>
  <si>
    <t>CFML Schroder Equity Opportunities Fund</t>
  </si>
  <si>
    <t>VEN0026AU</t>
  </si>
  <si>
    <t>IML0005AU</t>
  </si>
  <si>
    <t>Investors Mutual Equity Income</t>
  </si>
  <si>
    <t>ETL0062AU</t>
  </si>
  <si>
    <t>SGH ICE</t>
  </si>
  <si>
    <t>VEN0028AU</t>
  </si>
  <si>
    <t>Ventura Diversified 50 Fund - Class A</t>
  </si>
  <si>
    <t>NRM0026AU</t>
  </si>
  <si>
    <t>CFML Money Market Fund^</t>
  </si>
  <si>
    <t>^ Only available through the Voyage Investment Service and not available to Super and Pension members.</t>
  </si>
  <si>
    <t>MMF0700AU</t>
  </si>
  <si>
    <t>OnePath Tax Effective Income Trust W/S Unit</t>
  </si>
  <si>
    <t>RIM0086AU</t>
  </si>
  <si>
    <t>Russell Investments Multi-Asset Growth Strategy Fund</t>
  </si>
  <si>
    <t>VEN0027AU</t>
  </si>
  <si>
    <t>Ventura Growth 70 Fund - Class A</t>
  </si>
  <si>
    <t>RIM0087AU</t>
  </si>
  <si>
    <t>Russell Investments Multi-Asset Growth Strategy Fund Plus</t>
  </si>
  <si>
    <t>MGE0006AU</t>
  </si>
  <si>
    <t>Magellan Infrastructure Fund - Unhedged</t>
  </si>
  <si>
    <t>NRM0036AU</t>
  </si>
  <si>
    <t>NRM0038AU</t>
  </si>
  <si>
    <t>CFML First Sentier Investors Infrastructure Fund</t>
  </si>
  <si>
    <t>CFML RARE Emerging Markets Fund</t>
  </si>
  <si>
    <t>RIM0089AU</t>
  </si>
  <si>
    <t>Russell Investments Multi-Asset Income Strategy Fund</t>
  </si>
  <si>
    <t>VEN0029AU</t>
  </si>
  <si>
    <t>Ventura Conservative Fund - Class A</t>
  </si>
  <si>
    <t>SSB0128AU</t>
  </si>
  <si>
    <t>NRM0034AU</t>
  </si>
  <si>
    <t>First Sentier Wholesale Imputation Fund</t>
  </si>
  <si>
    <t>First Sentier Wholesale Property Securities Fund</t>
  </si>
  <si>
    <t>First Sentier Wholesale Diversified Fund</t>
  </si>
  <si>
    <t>First Sentier Wholesale Australian Bond Fund</t>
  </si>
  <si>
    <t>First Sentier Wholesale Conservative Fund</t>
  </si>
  <si>
    <t>First Sentier Wholesale Balanced Fund</t>
  </si>
  <si>
    <t>First Sentier Wholesale Geared Share Fund</t>
  </si>
  <si>
    <t>First Sentier Wholesale Global Credit Income Fund</t>
  </si>
  <si>
    <t>First Sentier Wholesale Global Property Securities Fund</t>
  </si>
  <si>
    <t>First Sentier Wholesale High Growth Fund</t>
  </si>
  <si>
    <t>First Sentier Wholesale Equity Income Fund</t>
  </si>
  <si>
    <t>Stewart Investors Worldwide Sustainability Fund</t>
  </si>
  <si>
    <t>WBCPJ</t>
  </si>
  <si>
    <t>Westpac Capital Notes 7</t>
  </si>
  <si>
    <t>BENPH</t>
  </si>
  <si>
    <t>Bendigo and Adelaide Bank Capital Notes</t>
  </si>
  <si>
    <t>Fixed Interest - Unconstrained Bond</t>
  </si>
  <si>
    <t>HOW0098AU</t>
  </si>
  <si>
    <t>Ardea Real Outcome Fund</t>
  </si>
  <si>
    <t>AUS0030AU</t>
  </si>
  <si>
    <t>Platypus Australian Equities Fund - Wholesale</t>
  </si>
  <si>
    <t>FID0010AU</t>
  </si>
  <si>
    <t>Fidelity Asia Fund</t>
  </si>
  <si>
    <t>FAIR</t>
  </si>
  <si>
    <t xml:space="preserve">BetaShares Australian Sustainability </t>
  </si>
  <si>
    <t>ATEC</t>
  </si>
  <si>
    <t xml:space="preserve">BetaShares S&amp;P/ASX Australian Technology </t>
  </si>
  <si>
    <t>ETHI</t>
  </si>
  <si>
    <t>QAU</t>
  </si>
  <si>
    <t xml:space="preserve">BetaShares Gold Bullion ETF (A$ Hedged)            </t>
  </si>
  <si>
    <t>DDR</t>
  </si>
  <si>
    <t>Dicker Data Limited</t>
  </si>
  <si>
    <t>DEG</t>
  </si>
  <si>
    <t>EVT</t>
  </si>
  <si>
    <t>REH</t>
  </si>
  <si>
    <t>Reece Limited</t>
  </si>
  <si>
    <t>TPW</t>
  </si>
  <si>
    <t>CMM</t>
  </si>
  <si>
    <t>SSR</t>
  </si>
  <si>
    <t>SSR Mining Inc.</t>
  </si>
  <si>
    <t>NABPH</t>
  </si>
  <si>
    <t>NAB Capital Notes 5</t>
  </si>
  <si>
    <t>MGOC</t>
  </si>
  <si>
    <t>MGF</t>
  </si>
  <si>
    <t>Magellan Global Fund (Closed Class)</t>
  </si>
  <si>
    <t>Perpetual Exact Market Return Fund</t>
  </si>
  <si>
    <t>ClearBridge RARE Infrastructure Value Fund - Unhedged</t>
  </si>
  <si>
    <t>Schroder Real Return (Managed Fund)</t>
  </si>
  <si>
    <t>ClearBridge RARE Infrastructure Value Fund - Hedged</t>
  </si>
  <si>
    <t>DRR</t>
  </si>
  <si>
    <t>MQGPE</t>
  </si>
  <si>
    <t>Macquarie Group Capital Notes 5</t>
  </si>
  <si>
    <t>RIM0012AU</t>
  </si>
  <si>
    <t>Russell Investments Conservative Fund Class C</t>
  </si>
  <si>
    <t>RIM0013AU</t>
  </si>
  <si>
    <t>Russell Investments Diversified 50 Fund Class C</t>
  </si>
  <si>
    <t>RIM0011AU</t>
  </si>
  <si>
    <t>Russell Investments Balanced Fund Class C</t>
  </si>
  <si>
    <t>RIM0014AU</t>
  </si>
  <si>
    <t>Russell Investments Growth Fund Class C</t>
  </si>
  <si>
    <t>RIM0030AU</t>
  </si>
  <si>
    <t>Russell Investments High Growth Fund Class C</t>
  </si>
  <si>
    <t xml:space="preserve">Australian Share - Imputation/Equity Income </t>
  </si>
  <si>
    <t>PER0072AU</t>
  </si>
  <si>
    <t>Perpetual Wholesale SHARE-PLUS Long-Short Fund</t>
  </si>
  <si>
    <t>WHT8435AU</t>
  </si>
  <si>
    <t>JBW0103AU</t>
  </si>
  <si>
    <t>Yarra Global Small Companies Fund</t>
  </si>
  <si>
    <t>WFS0547AU</t>
  </si>
  <si>
    <t>Talaria Global Equity Fund - Hedged</t>
  </si>
  <si>
    <t>FRT0009AU</t>
  </si>
  <si>
    <t>Franklin Global Growth Fund</t>
  </si>
  <si>
    <t>DEU0109AU</t>
  </si>
  <si>
    <t>Ironbark GCM Global Macro Fund</t>
  </si>
  <si>
    <t>Hyperion Global Growth Companies Fund - Class B</t>
  </si>
  <si>
    <t>CBAPJ</t>
  </si>
  <si>
    <t>BNP Paribas C Worldwide Global Equity Trust</t>
  </si>
  <si>
    <t xml:space="preserve">Conservative </t>
  </si>
  <si>
    <t>IOF0094AU</t>
  </si>
  <si>
    <t>IOF0095AU</t>
  </si>
  <si>
    <t>IOF0253AU</t>
  </si>
  <si>
    <t>UFM0051AU</t>
  </si>
  <si>
    <t>IOF0254AU</t>
  </si>
  <si>
    <t>IOF0093AU</t>
  </si>
  <si>
    <t xml:space="preserve">IOF0090AU </t>
  </si>
  <si>
    <t>IOF0255AU</t>
  </si>
  <si>
    <t>IOF0097AU</t>
  </si>
  <si>
    <t>IOOF MultiMix Capital Stable Trust**</t>
  </si>
  <si>
    <t>IOOF MultiMix Conservative Trust**</t>
  </si>
  <si>
    <t>IOOF MultiSeries 30 Trust**</t>
  </si>
  <si>
    <t>IOOF MultiMix Moderate Growth Trust**</t>
  </si>
  <si>
    <t>IOOF MultiSeries 50 Trust**</t>
  </si>
  <si>
    <t>IOOF MultiMix Balanced Growth Trust**</t>
  </si>
  <si>
    <t>IOOF MultiSeries 70 Trust**</t>
  </si>
  <si>
    <t>IOOF MultiSeries 90 Trust**</t>
  </si>
  <si>
    <t>IOOF MultiMix Growth Trust**</t>
  </si>
  <si>
    <t>IOF0091AU</t>
  </si>
  <si>
    <t>IOOF MultiMix Cash Enhanced Trust**</t>
  </si>
  <si>
    <t>IOF0096AU</t>
  </si>
  <si>
    <t>IOOF MultiMix Diversified Fixed Interest Trust**</t>
  </si>
  <si>
    <t>IOF0092AU</t>
  </si>
  <si>
    <t>IOOF MultiMix Australian Share Trust**</t>
  </si>
  <si>
    <t>IOF0098AU</t>
  </si>
  <si>
    <t>IOOF MultiMix International Shares Trust**</t>
  </si>
  <si>
    <t>VEFI</t>
  </si>
  <si>
    <t>Vanguard Ethically Conscious Global Aggregate Bond Index (Hedged) ETF</t>
  </si>
  <si>
    <t>MOAT</t>
  </si>
  <si>
    <t>QUAL</t>
  </si>
  <si>
    <t>HLTH</t>
  </si>
  <si>
    <t>ESGI</t>
  </si>
  <si>
    <t>CommBank PERLS XIII Capital Notes</t>
  </si>
  <si>
    <t>IOF0090AU</t>
  </si>
  <si>
    <t>CHN</t>
  </si>
  <si>
    <t>CRN</t>
  </si>
  <si>
    <t>HMC</t>
  </si>
  <si>
    <t>Life360 Inc.</t>
  </si>
  <si>
    <t>ADH</t>
  </si>
  <si>
    <t>Adairs Limited</t>
  </si>
  <si>
    <t>BRN</t>
  </si>
  <si>
    <t>DBI</t>
  </si>
  <si>
    <t>TLX</t>
  </si>
  <si>
    <t>Voyage Superannuation Master Trust and Voyage Investment Service</t>
  </si>
  <si>
    <t xml:space="preserve">This document is issued by: </t>
  </si>
  <si>
    <t>This Voyage Investment Menu ("Investment Menu") is incorporated by reference into the Voyage Superannuation Master Trust Product Disclosure Statement ("PDS") and the Voyage Investment Service IDPS Guide ("IDPS Guide"). The Investment Menu outlines all Eligible Investments made available to you through the PDS and the IDPS Guide as the investment options you and your adviser may select. Before selecting Eligible Investments on the Investment Menu, you should talk to your adviser and read the current PDS and the IDPS Guide.</t>
  </si>
  <si>
    <t>The Investment Menu is likely to vary over time as it is reviewed regularly, generally on a monthly basis. In adding investments to, or removing investments from the Investment Menu, we have not taken into account your personal financial situation, needs or objectives. The investment limits applied to individual Eligible Investments on the Investment Menu are subject to change from time to time at the discretion of the Trustee.</t>
  </si>
  <si>
    <t>1800 892 353</t>
  </si>
  <si>
    <t>service@wrapinvest.com.au</t>
  </si>
  <si>
    <t>The Wrap Cash Account is issued by Macquarie Bank Limited (ABN 46 008 583 542 AFSL 237 502).</t>
  </si>
  <si>
    <t>The information in this document is current as at the date on this document and may be subject to change. For further information, please contact your financial adviser or Customer Services on 1800 892 353.</t>
  </si>
  <si>
    <t>MLC Wholesale Horizon 3 Conservative Growth Portfolio**</t>
  </si>
  <si>
    <t>MLC Wholesale Horizon 4 Balanced Portfolio Fund**</t>
  </si>
  <si>
    <t>MLC Wholesale Horizon 5 Growth Portfolio Fund**</t>
  </si>
  <si>
    <t>MLC Wholesale Horizon 6 Share Portfolio**</t>
  </si>
  <si>
    <t>MLC Wholesale Horizon 7 Accelerated Growth Portfolio**</t>
  </si>
  <si>
    <t>MLC Wholesale Horizon 1 Bond Portfolio**</t>
  </si>
  <si>
    <t>MLC Wholesale Property Securities Fund**</t>
  </si>
  <si>
    <t>MLC Wholesale Australian Share Fund**</t>
  </si>
  <si>
    <t>MLC Wholesale Horizon 2 Income Fund**</t>
  </si>
  <si>
    <t>Altrinsic Global Equities Trust**</t>
  </si>
  <si>
    <t>Antares High Growth Shares Fund**</t>
  </si>
  <si>
    <t>Antares Elite Opportunities Fund**</t>
  </si>
  <si>
    <r>
      <t>MLC Wholesale IncomeBuilder Fund</t>
    </r>
    <r>
      <rPr>
        <sz val="10"/>
        <rFont val="Calibri"/>
        <family val="2"/>
      </rPr>
      <t>™</t>
    </r>
    <r>
      <rPr>
        <sz val="9"/>
        <rFont val="Arial"/>
        <family val="2"/>
      </rPr>
      <t>**</t>
    </r>
  </si>
  <si>
    <t>Antares Core Opportunities**</t>
  </si>
  <si>
    <t>Antares Dividend Builder**</t>
  </si>
  <si>
    <t>XARO</t>
  </si>
  <si>
    <t>ASIA</t>
  </si>
  <si>
    <t>BetaShares Asia Technology Tigers ETF</t>
  </si>
  <si>
    <t>GBND</t>
  </si>
  <si>
    <t>FSF0789AU</t>
  </si>
  <si>
    <t>ETL0060AU</t>
  </si>
  <si>
    <t>FID0021AU</t>
  </si>
  <si>
    <t>MAQ0443AU</t>
  </si>
  <si>
    <t xml:space="preserve">Macquarie Australian Share Fund </t>
  </si>
  <si>
    <t>BFL3779AU</t>
  </si>
  <si>
    <t>Bennelong Emerging Companies Fund</t>
  </si>
  <si>
    <t>BNT0101AU</t>
  </si>
  <si>
    <t>IML0001AU</t>
  </si>
  <si>
    <t>OPS0001AU</t>
  </si>
  <si>
    <t xml:space="preserve">OC Dynamic Equity Fund </t>
  </si>
  <si>
    <t>FSF0978AU</t>
  </si>
  <si>
    <t>PER0050AU</t>
  </si>
  <si>
    <t>MMC0110AU</t>
  </si>
  <si>
    <t>LAZ0012AU</t>
  </si>
  <si>
    <t>GMO0006AU</t>
  </si>
  <si>
    <t xml:space="preserve">GMO Systematic Global Macro Trust </t>
  </si>
  <si>
    <t>IOF0184AU</t>
  </si>
  <si>
    <t>CSA0046AU</t>
  </si>
  <si>
    <t>Bentham Syndicated Loan Fund</t>
  </si>
  <si>
    <t>iShares Core MSCI World ex Australia ESG Leaders ETF</t>
  </si>
  <si>
    <t>Acadian Wholesale Australian Equity Long Short Fund</t>
  </si>
  <si>
    <t xml:space="preserve">Allan Gray Australia Equtiy Fund </t>
  </si>
  <si>
    <t xml:space="preserve">Fidelity Australian Opportunities Fund </t>
  </si>
  <si>
    <t xml:space="preserve">Hyperion Small Growth Companies Fund </t>
  </si>
  <si>
    <t>Investors Mutual Australian Small Companies</t>
  </si>
  <si>
    <t xml:space="preserve">Lazard Global Small Companies Fund </t>
  </si>
  <si>
    <t>Loftus Global Disruption Fund</t>
  </si>
  <si>
    <t xml:space="preserve">Realindex Australian Smaller Companies Fund - Class A </t>
  </si>
  <si>
    <t>Perpetual Wholesale International Share Fund</t>
  </si>
  <si>
    <t>Resolution Capital Global Property Securities Fund II (Unhedged)</t>
  </si>
  <si>
    <t>EDV</t>
  </si>
  <si>
    <t>ActiveX Ardea Real Outcome Bond Fund (Managed Fund)</t>
  </si>
  <si>
    <t>BetaShares Sustainability Leaders Diversified Bond</t>
  </si>
  <si>
    <t>IYLD</t>
  </si>
  <si>
    <t>iShares Yield Plus ETF</t>
  </si>
  <si>
    <t>EBND</t>
  </si>
  <si>
    <t>VanEck Emerging Income Opportunities Active ETF (Managed Fund)</t>
  </si>
  <si>
    <t>VBND</t>
  </si>
  <si>
    <t>Vanguard Global Aggregated Bond Index (Hedged) ETF</t>
  </si>
  <si>
    <t>REIT</t>
  </si>
  <si>
    <t>AUST</t>
  </si>
  <si>
    <t xml:space="preserve">Betashares Managed Risk Australian Share Fund </t>
  </si>
  <si>
    <t>F100</t>
  </si>
  <si>
    <t>Betashares FTSE 100 ETF</t>
  </si>
  <si>
    <t>ESPO</t>
  </si>
  <si>
    <t xml:space="preserve">iShares Core MSCI World ex Australia ESG Leaders (AUD Hedged) ETF </t>
  </si>
  <si>
    <t>EMKT</t>
  </si>
  <si>
    <t>VAE</t>
  </si>
  <si>
    <t>Vanguard FTSE Asia Ex-Japan Shares Index ETF</t>
  </si>
  <si>
    <t>IFRA</t>
  </si>
  <si>
    <t>Magellan Global Fund (Open Class)</t>
  </si>
  <si>
    <t>Bank of Queensland Capital Notes 2</t>
  </si>
  <si>
    <t>NAB Capital Notes 3</t>
  </si>
  <si>
    <t>FSF0170AU</t>
  </si>
  <si>
    <t>FirstChoice Wholesale Geared Global Share Fund</t>
  </si>
  <si>
    <t>MBLPD</t>
  </si>
  <si>
    <t>Macquarie Bank Capital Notes 3</t>
  </si>
  <si>
    <t>**Dimensional Two-Year Sustainability Fixed Interest Trust AUD Class</t>
  </si>
  <si>
    <t>**Dimensional Emerging Markets Value Trust</t>
  </si>
  <si>
    <t>ETL7377AU</t>
  </si>
  <si>
    <t>GQG Partners Global Equity Fund - A Class</t>
  </si>
  <si>
    <t>ETL4207AU</t>
  </si>
  <si>
    <t>GQG Partners Emerging Markets Equity Fund</t>
  </si>
  <si>
    <t>SUNPI</t>
  </si>
  <si>
    <t>Suncorp Capital Notes 4</t>
  </si>
  <si>
    <t>Westpac Capital Notes 8</t>
  </si>
  <si>
    <t>WBCPK</t>
  </si>
  <si>
    <t>Pendal Horizon Fund</t>
  </si>
  <si>
    <t>Tyndall Australian Share Wholesale Fund</t>
  </si>
  <si>
    <t>Tyndall Australian Share Concentrated Fund</t>
  </si>
  <si>
    <t>Yarra Australian Bond Fund</t>
  </si>
  <si>
    <t xml:space="preserve">Martin Currie Real Income Fund </t>
  </si>
  <si>
    <t>Martin Currie Diversified Income Fund</t>
  </si>
  <si>
    <t>Western Asset Australian Bond Fund</t>
  </si>
  <si>
    <t>Martin Currie Property Securities Trust</t>
  </si>
  <si>
    <t>^^ The fund manager has included an ‘advised only’ distribution restriction in the Target Market Determination (TMD) issued for this investment option. This investment option is therefore not available for investment for unadvised customers.</t>
  </si>
  <si>
    <t>HOW0053AU</t>
  </si>
  <si>
    <t>Wavestone Dynamic Equity Fund</t>
  </si>
  <si>
    <t>CHN5843AU </t>
  </si>
  <si>
    <t>CC Sage Capital Absolute Return Fund </t>
  </si>
  <si>
    <t>CHN5843AU</t>
  </si>
  <si>
    <t>Aberdeen Standard Ex-20 Australia Fund</t>
  </si>
  <si>
    <t>CRS0003AU</t>
  </si>
  <si>
    <t>Macquarie Australian Small Companies Fund </t>
  </si>
  <si>
    <t>MAQ0454AU</t>
  </si>
  <si>
    <t>WPC0012AU</t>
  </si>
  <si>
    <t>Franklin Australian Absolute Return Bond </t>
  </si>
  <si>
    <t>FRT0027AU</t>
  </si>
  <si>
    <t>BetaShares Global Quality Leaders ETF </t>
  </si>
  <si>
    <t>QLTY</t>
  </si>
  <si>
    <t>BetaShares Global Quality Leaders ETF – Currency Hedged </t>
  </si>
  <si>
    <t>HQLT</t>
  </si>
  <si>
    <t>FANG</t>
  </si>
  <si>
    <t>Vanguard Global Infrastructure Index ETF </t>
  </si>
  <si>
    <t>VBLD</t>
  </si>
  <si>
    <t>LSGE</t>
  </si>
  <si>
    <t>Loomis Sayles Global Equity ETF</t>
  </si>
  <si>
    <t xml:space="preserve">IOOF Specialist Property Fund </t>
  </si>
  <si>
    <t>The A2 Milk Company</t>
  </si>
  <si>
    <t>Auckland Internation</t>
  </si>
  <si>
    <t>Aristocrat Leisure</t>
  </si>
  <si>
    <t>ALS Ltd</t>
  </si>
  <si>
    <t>Eagers Automotive</t>
  </si>
  <si>
    <t>ARB Corporation.</t>
  </si>
  <si>
    <t>AUB Group Ltd</t>
  </si>
  <si>
    <t>Aurizon Holdings Ltd</t>
  </si>
  <si>
    <t>Bendigo and Adelaide</t>
  </si>
  <si>
    <t>Bega Cheese Ltd</t>
  </si>
  <si>
    <t>Bank of Queensland.</t>
  </si>
  <si>
    <t>Breville Group Ltd</t>
  </si>
  <si>
    <t>BlueScope Steel Ltd</t>
  </si>
  <si>
    <t>Carsales.Com Ltd.</t>
  </si>
  <si>
    <t>Commonwealth Bank.</t>
  </si>
  <si>
    <t>Credit Corp Group</t>
  </si>
  <si>
    <t>Costa Group Holdings</t>
  </si>
  <si>
    <t>Chalice Mining Ltd</t>
  </si>
  <si>
    <t>Champion Iron Ltd</t>
  </si>
  <si>
    <t>Centuria I REIT</t>
  </si>
  <si>
    <t>Chtr H Lwr</t>
  </si>
  <si>
    <t>Cromwell Prop</t>
  </si>
  <si>
    <t>Centuria Capital</t>
  </si>
  <si>
    <t>Coles Group</t>
  </si>
  <si>
    <t>Computershare Ltd</t>
  </si>
  <si>
    <t>Charter Hall Retail</t>
  </si>
  <si>
    <t>Coronado Global Res</t>
  </si>
  <si>
    <t>Corp Travel Limited</t>
  </si>
  <si>
    <t>Clinuvel Pharmaceut.</t>
  </si>
  <si>
    <t>Cleanaway Waste Ltd</t>
  </si>
  <si>
    <t>Domain Holdings Aus</t>
  </si>
  <si>
    <t>Domino Pizza Enterpr</t>
  </si>
  <si>
    <t>Deterra</t>
  </si>
  <si>
    <t>Endeavour</t>
  </si>
  <si>
    <t>Evolution Mining Ltd</t>
  </si>
  <si>
    <t>Fletcher Building</t>
  </si>
  <si>
    <t>Flight Centre Travel</t>
  </si>
  <si>
    <t>Fortescue Metals Grp</t>
  </si>
  <si>
    <t>Fisher &amp; Paykel H.</t>
  </si>
  <si>
    <t>Growthpoint Property</t>
  </si>
  <si>
    <t>Healius</t>
  </si>
  <si>
    <t>HUB24 Ltd</t>
  </si>
  <si>
    <t>Harvey Norman</t>
  </si>
  <si>
    <t>Insurance Australia</t>
  </si>
  <si>
    <t>Idp Education Ltd</t>
  </si>
  <si>
    <t>Iluka Resources</t>
  </si>
  <si>
    <t>IMU</t>
  </si>
  <si>
    <t>Imugene Limited</t>
  </si>
  <si>
    <t>Ingenia Group</t>
  </si>
  <si>
    <t>Inghams Group</t>
  </si>
  <si>
    <t>Incitec Pivot</t>
  </si>
  <si>
    <t>James Hardie Indust</t>
  </si>
  <si>
    <t>KLS</t>
  </si>
  <si>
    <t>Kelsian Group Ltd</t>
  </si>
  <si>
    <t>Lifestyle Communit.</t>
  </si>
  <si>
    <t>Link Admin Hldg</t>
  </si>
  <si>
    <t>Lovisa Holdings Ltd</t>
  </si>
  <si>
    <t>LTR</t>
  </si>
  <si>
    <t>Liontown Resources</t>
  </si>
  <si>
    <t>Lynas Rare Earths</t>
  </si>
  <si>
    <t>Magellan Fin Grp Ltd</t>
  </si>
  <si>
    <t>Mineral Resources.</t>
  </si>
  <si>
    <t>Medibank Private Ltd</t>
  </si>
  <si>
    <t>Macquarie Group Ltd</t>
  </si>
  <si>
    <t>National Aust. Bank</t>
  </si>
  <si>
    <t>Nine Entertainment</t>
  </si>
  <si>
    <t>New Hope Corporation</t>
  </si>
  <si>
    <t>National Storage</t>
  </si>
  <si>
    <t>Northern Star</t>
  </si>
  <si>
    <t>NVX</t>
  </si>
  <si>
    <t>Novonix Limited</t>
  </si>
  <si>
    <t>Netwealth Group</t>
  </si>
  <si>
    <t>Origin Energy</t>
  </si>
  <si>
    <t>Pointsbet Holdings</t>
  </si>
  <si>
    <t>PDN</t>
  </si>
  <si>
    <t>Paladin Energy Ltd</t>
  </si>
  <si>
    <t>Pilbara Min Ltd</t>
  </si>
  <si>
    <t>Premier Investments</t>
  </si>
  <si>
    <t>Pinnacle Investment</t>
  </si>
  <si>
    <t>Perseus Mining Ltd</t>
  </si>
  <si>
    <t>Platinum Asset</t>
  </si>
  <si>
    <t>Qantas Airways</t>
  </si>
  <si>
    <t>QBE Insurance Group</t>
  </si>
  <si>
    <t>Qube Holdings Ltd</t>
  </si>
  <si>
    <t>REA Group</t>
  </si>
  <si>
    <t>Ramsay Health Care</t>
  </si>
  <si>
    <t>Regis Resources</t>
  </si>
  <si>
    <t>Reliance Worldwide</t>
  </si>
  <si>
    <t>Scentre Grp</t>
  </si>
  <si>
    <t>Steadfast Group Ltd</t>
  </si>
  <si>
    <t>The Star Ent Grp</t>
  </si>
  <si>
    <t>Sonic Healthcare</t>
  </si>
  <si>
    <t>Skycity Ent Grp Ltd</t>
  </si>
  <si>
    <t>Soul Pattinson (W.H)</t>
  </si>
  <si>
    <t>Spark New Zealand</t>
  </si>
  <si>
    <t>Santos Ltd</t>
  </si>
  <si>
    <t>Super Ret Rep Ltd</t>
  </si>
  <si>
    <t>Suncorp Group Ltd</t>
  </si>
  <si>
    <t>Seven Group Holdings</t>
  </si>
  <si>
    <t>TABCORP Holdings Ltd</t>
  </si>
  <si>
    <t>Telix Pharmaceutical</t>
  </si>
  <si>
    <t>Technology One</t>
  </si>
  <si>
    <t>Temple &amp; Webster Ltd</t>
  </si>
  <si>
    <t>Treasury Wine Estate</t>
  </si>
  <si>
    <t>Tyro Payments</t>
  </si>
  <si>
    <t>Viva Energy Group</t>
  </si>
  <si>
    <t>VUL</t>
  </si>
  <si>
    <t>Vulcan Energy</t>
  </si>
  <si>
    <t>Westpac Banking Corp</t>
  </si>
  <si>
    <t>Whitehaven Coal</t>
  </si>
  <si>
    <t>Woolworths Group Ltd</t>
  </si>
  <si>
    <t>Wisetech Global Ltd</t>
  </si>
  <si>
    <t>Xero Ltd</t>
  </si>
  <si>
    <t>Audinate Group Ltd</t>
  </si>
  <si>
    <t>Dexus Industria REIT</t>
  </si>
  <si>
    <t>Australian Ethical</t>
  </si>
  <si>
    <t>Aust Finance Grp</t>
  </si>
  <si>
    <t>Accent Group Ltd</t>
  </si>
  <si>
    <t>Bellevue Gold Ltd</t>
  </si>
  <si>
    <t>Brainchip Ltd</t>
  </si>
  <si>
    <t>Collins Foods Ltd</t>
  </si>
  <si>
    <t>Capricorn Metals</t>
  </si>
  <si>
    <t>Cooper Energy Ltd</t>
  </si>
  <si>
    <t>Charter Hall Soc In</t>
  </si>
  <si>
    <t>Dalrymple Bay</t>
  </si>
  <si>
    <t>De Grey Mining</t>
  </si>
  <si>
    <t>GDI Property Grp</t>
  </si>
  <si>
    <t>Gold Road Res Ltd</t>
  </si>
  <si>
    <t>G.U.D. Holdings</t>
  </si>
  <si>
    <t>GWA Group Ltd</t>
  </si>
  <si>
    <t>HDN</t>
  </si>
  <si>
    <t>Homeco Daily Needs</t>
  </si>
  <si>
    <t>Hotel Property</t>
  </si>
  <si>
    <t>Hansen Technologies</t>
  </si>
  <si>
    <t>Integral Diagnostics</t>
  </si>
  <si>
    <t>Jumbo Interactive</t>
  </si>
  <si>
    <t>JLG</t>
  </si>
  <si>
    <t>Johns Lyng Group</t>
  </si>
  <si>
    <t>McMillan Shakespeare</t>
  </si>
  <si>
    <t>Monadelphous Group</t>
  </si>
  <si>
    <t>Mayne Pharma Ltd</t>
  </si>
  <si>
    <t>News Corp..</t>
  </si>
  <si>
    <t>Omni Bridgeway Ltd</t>
  </si>
  <si>
    <t>Ramelius Resources</t>
  </si>
  <si>
    <t>Sandfire Resources</t>
  </si>
  <si>
    <t>Select Harvests</t>
  </si>
  <si>
    <t>Sigma Health Ltd</t>
  </si>
  <si>
    <t>Smartgrp Corporation</t>
  </si>
  <si>
    <t>Silver Lake Resource</t>
  </si>
  <si>
    <t>Service Stream</t>
  </si>
  <si>
    <t>STX</t>
  </si>
  <si>
    <t>Strike Energy Ltd</t>
  </si>
  <si>
    <t>Unibailrodawestfield</t>
  </si>
  <si>
    <t>West African Res Ltd</t>
  </si>
  <si>
    <t>Westgold Resources.</t>
  </si>
  <si>
    <t>CHN8862AU</t>
  </si>
  <si>
    <t>CC Sage Capital Equity Plus Fund</t>
  </si>
  <si>
    <t>PER0733AU</t>
  </si>
  <si>
    <t>HHA0002AU</t>
  </si>
  <si>
    <t>HOW0002AU</t>
  </si>
  <si>
    <t xml:space="preserve">Pengana Axiom International Ethical Fund (Unhedged) </t>
  </si>
  <si>
    <t>PER0556AU</t>
  </si>
  <si>
    <t xml:space="preserve">Perpetual Diversified Real Return Fund </t>
  </si>
  <si>
    <t>USD</t>
  </si>
  <si>
    <t xml:space="preserve">BetaShares U.S Dollar ETF </t>
  </si>
  <si>
    <t>QUS</t>
  </si>
  <si>
    <t xml:space="preserve">BetaShares S&amp;P 500 Equal Weight ETF </t>
  </si>
  <si>
    <t>MQGPD</t>
  </si>
  <si>
    <t>Macquarie Group Capital Notes 4</t>
  </si>
  <si>
    <t xml:space="preserve">Pengana Axiom International Ethical Fund (Hedged) </t>
  </si>
  <si>
    <t xml:space="preserve">Vanguard MSCI Australian Small Companies Index </t>
  </si>
  <si>
    <t>Insignia Financial</t>
  </si>
  <si>
    <t>WPR</t>
  </si>
  <si>
    <t>DXI</t>
  </si>
  <si>
    <t xml:space="preserve">International Shares - Ethical </t>
  </si>
  <si>
    <t>BetaShares Global Sustainability Leaders</t>
  </si>
  <si>
    <t>Barrow Hanley Global Share Fund</t>
  </si>
  <si>
    <t>SST0057AU</t>
  </si>
  <si>
    <t>PPL0036AU</t>
  </si>
  <si>
    <t>Intermede Global Equities Fund</t>
  </si>
  <si>
    <t>ANZ Bank Capital Notes 6</t>
  </si>
  <si>
    <t>ANZ Bank Capital Notes 7</t>
  </si>
  <si>
    <t>CBAPK</t>
  </si>
  <si>
    <t xml:space="preserve">CommBank PERLS XIV Capital Notes </t>
  </si>
  <si>
    <t>HACK</t>
  </si>
  <si>
    <t>BetaShares Global Cybersecurity ETF</t>
  </si>
  <si>
    <t>ACDC</t>
  </si>
  <si>
    <t>MHHT</t>
  </si>
  <si>
    <t>APM</t>
  </si>
  <si>
    <t>APM Human Services</t>
  </si>
  <si>
    <t>CXO</t>
  </si>
  <si>
    <t>Core Lithium</t>
  </si>
  <si>
    <t>JDO</t>
  </si>
  <si>
    <t>Judo Cap Holdings</t>
  </si>
  <si>
    <t>LKE</t>
  </si>
  <si>
    <t>Lake Resources</t>
  </si>
  <si>
    <t>MAF</t>
  </si>
  <si>
    <t>MA Financial Group</t>
  </si>
  <si>
    <t>SQ2</t>
  </si>
  <si>
    <t>Block</t>
  </si>
  <si>
    <t>SYA</t>
  </si>
  <si>
    <t>Sayona Mining Ltd</t>
  </si>
  <si>
    <t>ABB</t>
  </si>
  <si>
    <t>Aussie Broadband</t>
  </si>
  <si>
    <t>CXL</t>
  </si>
  <si>
    <t>Calix Limited</t>
  </si>
  <si>
    <t>PWH</t>
  </si>
  <si>
    <t>Pwr Holdings Limited</t>
  </si>
  <si>
    <t>SDR</t>
  </si>
  <si>
    <t>Siteminder</t>
  </si>
  <si>
    <t>SYR</t>
  </si>
  <si>
    <t>Syrah Resources</t>
  </si>
  <si>
    <t>ZIP</t>
  </si>
  <si>
    <t>ZIP Co Ltd..</t>
  </si>
  <si>
    <t>FUEL</t>
  </si>
  <si>
    <t>BetaShares Global Energy Companies ETF - Currency Hedged</t>
  </si>
  <si>
    <t>CLNE</t>
  </si>
  <si>
    <t>VanEck Global Clean Energy ETF</t>
  </si>
  <si>
    <t>QSML</t>
  </si>
  <si>
    <t>VanEck MSCI International Small Companies Quality ETF</t>
  </si>
  <si>
    <t>VISM</t>
  </si>
  <si>
    <t>Vanguard MSCI International Small Companies Index ETF</t>
  </si>
  <si>
    <t>Investment Fees &amp; Costs (incl. performance fees)~ (% p.a.)</t>
  </si>
  <si>
    <t>Performance Fees~
(% p.a.)</t>
  </si>
  <si>
    <t>Buy-Sell Spread~</t>
  </si>
  <si>
    <t>Transaction costs~
(% p.a.)</t>
  </si>
  <si>
    <t>Gross Transaction Costs~
(% p.a.)</t>
  </si>
  <si>
    <t>~ The Investment fees and costs, the Performance fees, Buy/sell spreads, Transaction costs and Gross transaction costs data has been sourced from Morningstar Australasia Pty Limited  and the individual investment managers (as applicable). Investment fees and costs are inclusive of any performance fees. Gross transaction costs are inclusive of any buy-sell spread recovery.
© Morningstar Australasia Pty Limited. All rights reserved. The data and content contained herein are not guaranteed to be accurate, complete or timely. Neither Morningstar, nor its affiliates nor their content providers will have any liability for use or distribution of any of this information.</t>
  </si>
  <si>
    <t>NABPI</t>
  </si>
  <si>
    <t>NAB Capital Notes 6</t>
  </si>
  <si>
    <t>** This investment is part of the Insignia Financial Group of companies comprising Insignia Financial Limited ABN 49 100 103 722 and its related bodies corporate (Insignia).</t>
  </si>
  <si>
    <t>Zurich Australia Limited</t>
  </si>
  <si>
    <t>92 000 010 195</t>
  </si>
  <si>
    <t>MQGPF</t>
  </si>
  <si>
    <t>Macquarie Group Capital Notes 6</t>
  </si>
  <si>
    <t>Nickel Industries</t>
  </si>
  <si>
    <t>TLC</t>
  </si>
  <si>
    <t>The Lottery Corp</t>
  </si>
  <si>
    <t>WDS</t>
  </si>
  <si>
    <t>Woodside Energy</t>
  </si>
  <si>
    <t>LLL</t>
  </si>
  <si>
    <t>Leolithiumlimited</t>
  </si>
  <si>
    <t>VAN0024AU</t>
  </si>
  <si>
    <t>ACM0006AU</t>
  </si>
  <si>
    <t>AAP3656AU</t>
  </si>
  <si>
    <t>PIM4806AU</t>
  </si>
  <si>
    <t>NNUK</t>
  </si>
  <si>
    <t>Nanuk New World Fund</t>
  </si>
  <si>
    <t>Listed Australian Shares – S&amp;P/ASX 300^^ (201–300 by market cap)</t>
  </si>
  <si>
    <t>CBAPL</t>
  </si>
  <si>
    <t xml:space="preserve">CommBank PERLS XV Capital Notes </t>
  </si>
  <si>
    <t>BOQPG</t>
  </si>
  <si>
    <t>Bank of Queensland Capital Notes 3</t>
  </si>
  <si>
    <t>EVT Limited</t>
  </si>
  <si>
    <t>PXA</t>
  </si>
  <si>
    <t>Pexagroup</t>
  </si>
  <si>
    <t>Telstra Group</t>
  </si>
  <si>
    <t>VNT</t>
  </si>
  <si>
    <t>Ventiaservicesgroup</t>
  </si>
  <si>
    <t>ACL</t>
  </si>
  <si>
    <t>Au Clinical Labs</t>
  </si>
  <si>
    <t>AGY</t>
  </si>
  <si>
    <t>Argosy Minerals Ltd</t>
  </si>
  <si>
    <t>ARU</t>
  </si>
  <si>
    <t>Arafura Rare Earths</t>
  </si>
  <si>
    <t>BOE</t>
  </si>
  <si>
    <t>Boss Energy Ltd</t>
  </si>
  <si>
    <t>DYL</t>
  </si>
  <si>
    <t>Deep Yellow Limited</t>
  </si>
  <si>
    <t>GRR</t>
  </si>
  <si>
    <t>Grange Resources.</t>
  </si>
  <si>
    <t>MGH</t>
  </si>
  <si>
    <t>Maas Group Holdings</t>
  </si>
  <si>
    <t>NEU</t>
  </si>
  <si>
    <t>Neuren Pharmaceut.</t>
  </si>
  <si>
    <t>NMT</t>
  </si>
  <si>
    <t>Neometals Ltd</t>
  </si>
  <si>
    <t>OFX</t>
  </si>
  <si>
    <t>OFX Group Ltd</t>
  </si>
  <si>
    <t>Perenti Limited</t>
  </si>
  <si>
    <t>SWM</t>
  </si>
  <si>
    <t>Seven West Media Ltd</t>
  </si>
  <si>
    <t>AGVT</t>
  </si>
  <si>
    <t>BetaShares Australian Government Bond ETF</t>
  </si>
  <si>
    <t>GGOV</t>
  </si>
  <si>
    <t>BetaShares US Treasury Bond 20+ Year (Hedged) ETF</t>
  </si>
  <si>
    <t>IHHY</t>
  </si>
  <si>
    <t>iShares Global High Yield Bond (Hedged) ETF</t>
  </si>
  <si>
    <t>IHEB</t>
  </si>
  <si>
    <t>iShares J.P Morgan USD Emerging Markets Bond (Hedged) ETF</t>
  </si>
  <si>
    <t>CBAPI</t>
  </si>
  <si>
    <t>CommBank PERLS XII Capital Notes</t>
  </si>
  <si>
    <t>Bank of Queensland Capital Notes</t>
  </si>
  <si>
    <t>BOQPF</t>
  </si>
  <si>
    <t>IAGPE</t>
  </si>
  <si>
    <t>Insurance Australia Group Capital Notes 2</t>
  </si>
  <si>
    <t>MQGPC</t>
  </si>
  <si>
    <t>WBCPL</t>
  </si>
  <si>
    <t>Westpac Capital Notes 9</t>
  </si>
  <si>
    <t>SMAMLC01S</t>
  </si>
  <si>
    <t>SMAMLC02S</t>
  </si>
  <si>
    <t>SMAMLC03S</t>
  </si>
  <si>
    <t>SMAMLC04S</t>
  </si>
  <si>
    <t>SMAMLC05S</t>
  </si>
  <si>
    <t>SMAMLC06S</t>
  </si>
  <si>
    <t>ANZ Group Holdings</t>
  </si>
  <si>
    <t>HMC Capital Limited</t>
  </si>
  <si>
    <t>RGN</t>
  </si>
  <si>
    <t>Region Group</t>
  </si>
  <si>
    <t>HLI</t>
  </si>
  <si>
    <t>Helia Group Limited</t>
  </si>
  <si>
    <t>SVR</t>
  </si>
  <si>
    <t>Solvar Limited</t>
  </si>
  <si>
    <t>CNA0805AU</t>
  </si>
  <si>
    <t>AN3PH</t>
  </si>
  <si>
    <t>AN3PI</t>
  </si>
  <si>
    <t>AN3PJ</t>
  </si>
  <si>
    <t>AN3PK</t>
  </si>
  <si>
    <t>ANZ Capital Notes 8</t>
  </si>
  <si>
    <t>CGFPD</t>
  </si>
  <si>
    <t xml:space="preserve">Challenger Capital Notes 4 </t>
  </si>
  <si>
    <t>VanEck MSCI Multifactor Emerging Markets Equity ETF</t>
  </si>
  <si>
    <t>VanEck Video Gaming and Esports ETF</t>
  </si>
  <si>
    <t>VanEck Global Healthcare Leaders ETF</t>
  </si>
  <si>
    <t>VanEck FTSE Global Infrastructure (Hedged) ETF</t>
  </si>
  <si>
    <t>VanEck Morningstar Wide Moat ETF</t>
  </si>
  <si>
    <t>VanEck MSCI International Quality ETF</t>
  </si>
  <si>
    <t>VanEck FTSE International Property (Hedged) ETF</t>
  </si>
  <si>
    <t>VanEck MSCI International Sustainable Equity ETF</t>
  </si>
  <si>
    <t>DFA4137AU</t>
  </si>
  <si>
    <t>ETL0069AU</t>
  </si>
  <si>
    <t>RIM0042AU</t>
  </si>
  <si>
    <t>VAN0106AU</t>
  </si>
  <si>
    <t>DDH0009AU</t>
  </si>
  <si>
    <t>VEN0009AU</t>
  </si>
  <si>
    <t>SMAWTC01S</t>
  </si>
  <si>
    <t>SMAWTC02S</t>
  </si>
  <si>
    <t>SMAWTC03S</t>
  </si>
  <si>
    <t>SMAWTC04S</t>
  </si>
  <si>
    <t>SMAWTC05S</t>
  </si>
  <si>
    <t>EBO</t>
  </si>
  <si>
    <t>Ebos Group Ltd</t>
  </si>
  <si>
    <t>ADT</t>
  </si>
  <si>
    <t>Adriatic Metals</t>
  </si>
  <si>
    <t>BCB</t>
  </si>
  <si>
    <t>Bowen Coal Limited</t>
  </si>
  <si>
    <t>FPR</t>
  </si>
  <si>
    <t>Fleetpartners Group</t>
  </si>
  <si>
    <t>RIC</t>
  </si>
  <si>
    <t>Ridley Corporation</t>
  </si>
  <si>
    <t>RNU</t>
  </si>
  <si>
    <t>Renascor Res Ltd</t>
  </si>
  <si>
    <t>RSG</t>
  </si>
  <si>
    <t>Resolute Mining</t>
  </si>
  <si>
    <t>SLX</t>
  </si>
  <si>
    <t>Silex Systems</t>
  </si>
  <si>
    <t>TER</t>
  </si>
  <si>
    <t>Terracom Ltd</t>
  </si>
  <si>
    <t>TIE</t>
  </si>
  <si>
    <t>Tietto Minerals</t>
  </si>
  <si>
    <t>TLG</t>
  </si>
  <si>
    <t>Talga Group Ltd</t>
  </si>
  <si>
    <t>WBT</t>
  </si>
  <si>
    <t>Weebit Nano Ltd</t>
  </si>
  <si>
    <t>CBAPM</t>
  </si>
  <si>
    <t xml:space="preserve">CommBank PERLS XVI Capital Notes </t>
  </si>
  <si>
    <t>NABPJ</t>
  </si>
  <si>
    <t>NAB Capital Notes 7</t>
  </si>
  <si>
    <t>GLPR</t>
  </si>
  <si>
    <t>iShares Core FTSE Global Property Ex Australia (AUD Hedged) ETF</t>
  </si>
  <si>
    <t>GLIN</t>
  </si>
  <si>
    <t>iShares Core FTSE Global Infrastructure (AUD Hedged) ETF</t>
  </si>
  <si>
    <r>
      <rPr>
        <u/>
        <sz val="10"/>
        <color theme="10"/>
        <rFont val="Calibri"/>
        <family val="2"/>
      </rPr>
      <t>³</t>
    </r>
    <r>
      <rPr>
        <u/>
        <sz val="10"/>
        <color theme="10"/>
        <rFont val="Arial"/>
        <family val="2"/>
      </rPr>
      <t xml:space="preserve"> This investment option has not passed the 2023 Annual Performance test. Please visit  wrapinvest.com.au/voyage for more details.</t>
    </r>
  </si>
  <si>
    <t>NUGG</t>
  </si>
  <si>
    <t>VanEck Gold Bullion ETF</t>
  </si>
  <si>
    <t>USTB</t>
  </si>
  <si>
    <t>Global X US Treasury Bond ETF</t>
  </si>
  <si>
    <t>TBIL</t>
  </si>
  <si>
    <t>VanEck 1 - 3 Month US Treasury Bond ETF</t>
  </si>
  <si>
    <t>ASK</t>
  </si>
  <si>
    <t>Abacus Storage King Staple Securities</t>
  </si>
  <si>
    <t>EMR</t>
  </si>
  <si>
    <t>Emerald Resources NL</t>
  </si>
  <si>
    <t>GMD</t>
  </si>
  <si>
    <t>Genesis Minerals Ltd</t>
  </si>
  <si>
    <t>LNW</t>
  </si>
  <si>
    <t>MAQ</t>
  </si>
  <si>
    <t>Macquarie Technology Group Ltd</t>
  </si>
  <si>
    <t>SMR</t>
  </si>
  <si>
    <t>Stanmore Resources Ltd</t>
  </si>
  <si>
    <t xml:space="preserve">Information Technology </t>
  </si>
  <si>
    <t xml:space="preserve">Consumer Staples </t>
  </si>
  <si>
    <t xml:space="preserve">Materials </t>
  </si>
  <si>
    <t xml:space="preserve">Utilities </t>
  </si>
  <si>
    <t xml:space="preserve">Industrials </t>
  </si>
  <si>
    <t xml:space="preserve">Energy </t>
  </si>
  <si>
    <t xml:space="preserve">Consumer Discretionary </t>
  </si>
  <si>
    <t xml:space="preserve">Financials </t>
  </si>
  <si>
    <t xml:space="preserve">Health Care </t>
  </si>
  <si>
    <t xml:space="preserve">Real Estate </t>
  </si>
  <si>
    <t xml:space="preserve">Communication Services </t>
  </si>
  <si>
    <t>A4N</t>
  </si>
  <si>
    <t>Alpha HPA Ltd</t>
  </si>
  <si>
    <t>ABG</t>
  </si>
  <si>
    <t>Abacus Group</t>
  </si>
  <si>
    <t>CTT</t>
  </si>
  <si>
    <t>Cettire Ltd</t>
  </si>
  <si>
    <t>HCW</t>
  </si>
  <si>
    <t>Healthco Healthcare and Wellness Reit</t>
  </si>
  <si>
    <t>PMT</t>
  </si>
  <si>
    <t>Patriot Battery Metals Inc. CDI</t>
  </si>
  <si>
    <t>QRI</t>
  </si>
  <si>
    <t>Qualitas Real Estate Income Fund</t>
  </si>
  <si>
    <t>VSL</t>
  </si>
  <si>
    <t>Vulcan Steel Ltd</t>
  </si>
  <si>
    <t>FLOT</t>
  </si>
  <si>
    <t>VanEck Australian Floating Rate ETF</t>
  </si>
  <si>
    <t>VVLU</t>
  </si>
  <si>
    <t>Vanguard Global Value Equity Active ETF (Managed Fund)</t>
  </si>
  <si>
    <t>WBCPM</t>
  </si>
  <si>
    <t>Westpac Capital Notes 10</t>
  </si>
  <si>
    <t xml:space="preserve"> -  Oasis Fund Management Limited (Trustee) (ABN 38 106 045 050, AFSL 274331) as the Trustee of the Voyage Superannuation Master Trust</t>
  </si>
  <si>
    <t xml:space="preserve"> -  IOOF Investment Services Ltd (Operator) (ABN 80 007 350 405, AFSL 230703)) as the Operator of the Voyage Investment Service</t>
  </si>
  <si>
    <t>This document is issued by Oasis Fund Management Limited (Trustee) (ABN 38 106 045 050, RSE L0001755, AFSL 274331) for the Voyage Superannuation Master Trust and IOOF Investment Services Ltd (Operator) (ABN 80 007 350 405, AFSL 230703) for the Voyage Investment Service. The Trustee and Operator are part of the Insignia Financial Group comprising Insignia Financial Ltd ABN 49 100 103 722 and its related bodies corporate (Insignia Financial Group). Neither the Trustee, the Operator, nor any other related or associated company guarantee the repayment of capital, the performance of, or any rate of return of the investment. The investment is subject to investment risks and other risks, including delays in the repayment of principal and loss of income or principal invested. Past performance is not an indication of future performance.</t>
  </si>
  <si>
    <t xml:space="preserve">The information provided is of a general nature and does not take into account your personal needs, financial circumstances or objectives. Before acting on this information, you must consider the appropriateness of the information, having regard to your needs, financial circumstances and objectives. You must also read the relevant PDS or IDPS Guide, this information and any other current disclosure documents, including the relevant Target Market Determination, which are available by calling Customer Services on 1800 892 353 or visiting wrapinvest.com.au/voyage before making any investment decision. </t>
  </si>
  <si>
    <t>Global X Battery Tech &amp; Lithium ETF</t>
  </si>
  <si>
    <t>Global X Euro Stoxx 50 ETF</t>
  </si>
  <si>
    <t>Global X Morningstar Global Technology ETF</t>
  </si>
  <si>
    <t>Global X Physical Gold</t>
  </si>
  <si>
    <t>Global X ROBO Global Robotics and Automation ETF</t>
  </si>
  <si>
    <t>Global X S&amp;P/ASX 200 High Dividend ETF</t>
  </si>
  <si>
    <t>Global X S&amp;P 500 High Yield Low Volatility ETF</t>
  </si>
  <si>
    <t>BHYB</t>
  </si>
  <si>
    <t>BetaShares Australian Major Bank Hybrids Index ETF</t>
  </si>
  <si>
    <t>ETL8155AU</t>
  </si>
  <si>
    <t>LTM</t>
  </si>
  <si>
    <t>Arcadium Lithium PLC</t>
  </si>
  <si>
    <t>NEM</t>
  </si>
  <si>
    <t xml:space="preserve">Newmont Corporation </t>
  </si>
  <si>
    <t>ANZ Capital Notes 9</t>
  </si>
  <si>
    <t>AN3PL</t>
  </si>
  <si>
    <t># Closed for IDPS. Available for investment in super and pension only</t>
  </si>
  <si>
    <t>Date of Issue: April 2024</t>
  </si>
  <si>
    <t>VOYAGE INVESTMENT MENU APRIL 2024</t>
  </si>
  <si>
    <t>SUBD</t>
  </si>
  <si>
    <t>VanEck Australian Subordinated Debt ETF</t>
  </si>
  <si>
    <t>BENPI</t>
  </si>
  <si>
    <t>Bendigo and Adelaide Bank Capital Notes 2</t>
  </si>
  <si>
    <t>IAGPF</t>
  </si>
  <si>
    <t>Insurance Australia Group Limited Capital Notes 3</t>
  </si>
  <si>
    <t>Dexus Core Property Fund</t>
  </si>
  <si>
    <t xml:space="preserve">Barrow Hanley Concentrated Global Share Fund No. 2 </t>
  </si>
  <si>
    <t>MLC MultiActive Capital Stable**</t>
  </si>
  <si>
    <t>MLC MultiActive Conservative**</t>
  </si>
  <si>
    <t>MLC MultiSeries 30**</t>
  </si>
  <si>
    <t>Perpetual Conservative Growth Fund</t>
  </si>
  <si>
    <t>Russell Investments Conservative Fund (Class A)</t>
  </si>
  <si>
    <t>Russell Investments Conservative Fund (Class C)</t>
  </si>
  <si>
    <t>Russell Investments Portfolio Series Conservative Fund (Class A)</t>
  </si>
  <si>
    <t>Russell Investments Ventura Conservative Fund (Class A)</t>
  </si>
  <si>
    <t xml:space="preserve">abrdn Multi-Asset Income Fund </t>
  </si>
  <si>
    <t>BlackRock Global Allocation Fund (Class D)</t>
  </si>
  <si>
    <t>MLC MultiActive Moderate**</t>
  </si>
  <si>
    <t>MLC MultiSeries 50**</t>
  </si>
  <si>
    <t>Perpetual Diversified Growth Fund</t>
  </si>
  <si>
    <t>Perpetual Diversified Real Return Fund</t>
  </si>
  <si>
    <t>Russell Investments Diversified 50 Fund (Class A)</t>
  </si>
  <si>
    <t>Russell Investments Diversified 50 Fund (Class C)</t>
  </si>
  <si>
    <t>Russell Investments Ventura Diversified 50 Fund (Class A)</t>
  </si>
  <si>
    <t>abrdn Multi-Asset Real Return Fund (Class A)</t>
  </si>
  <si>
    <t>Dimensional World Allocation 70/30 Trust</t>
  </si>
  <si>
    <t>MLC MultiActive Balanced**</t>
  </si>
  <si>
    <t>MLC MultiSeries 70**</t>
  </si>
  <si>
    <t>Perpetual Balanced Growth Fund</t>
  </si>
  <si>
    <t>Russell Investments Balanced Fund (Class A)</t>
  </si>
  <si>
    <t>Russell Investments Portfolio Series Balanced Fund (Class A)</t>
  </si>
  <si>
    <t>Russell Investments Ventura Growth 70 Fund (Class A)</t>
  </si>
  <si>
    <t>Schroder Sustainable Growth Fund</t>
  </si>
  <si>
    <t>MLC MultiActive Geared**</t>
  </si>
  <si>
    <t>MLC MultiActive Growth**</t>
  </si>
  <si>
    <t>MLC MultiActive High Growth**</t>
  </si>
  <si>
    <t>MLC MultiSeries 90**</t>
  </si>
  <si>
    <t>Russell Investments Growth Fund (Class A)</t>
  </si>
  <si>
    <t>Russell Investments Growth Fund (Class C)</t>
  </si>
  <si>
    <t>Russell Investments High Growth Fund (Class A)</t>
  </si>
  <si>
    <t>Russell Investments High Growth Fund (Class C)</t>
  </si>
  <si>
    <t>Russell Investments Portfolio Series Growth (Class A)</t>
  </si>
  <si>
    <t>Russell Investments Ventura High Growth 100 Fund (Class A)</t>
  </si>
  <si>
    <t>DDH Cash Fund - IDPS</t>
  </si>
  <si>
    <t>MLC Cash Management Trust**</t>
  </si>
  <si>
    <t>Dimensional Short Term Fixed Interest Trust</t>
  </si>
  <si>
    <t>First Sentier Australian Bond Fund</t>
  </si>
  <si>
    <t>Macquarie Corporate Bond Fund (Class A)</t>
  </si>
  <si>
    <t>Melior Australian Impact Fund</t>
  </si>
  <si>
    <t>MLC MultiActive Cash Enhanced**</t>
  </si>
  <si>
    <t>PIMCO Australian Bond Fund (Wholesale Class)</t>
  </si>
  <si>
    <t>Schroder Fixed Income Fund (Wholesale Class)</t>
  </si>
  <si>
    <t>Vanguard Cash Reserve Fund</t>
  </si>
  <si>
    <t>Vanguard Short-Term Fixed Interest Fund</t>
  </si>
  <si>
    <t>Colchester Global Government Bond Fund (Class I)</t>
  </si>
  <si>
    <t>Dimensional Five-Year Diversified Fixed Interest Trust</t>
  </si>
  <si>
    <t>Dimensional Global Bond Trust</t>
  </si>
  <si>
    <t>Dimensional Two-Year Sustainability Fixed Interest Trust (AUD Class)</t>
  </si>
  <si>
    <t>PIMCO ESG Global Bond Fund (Wholesale Class)</t>
  </si>
  <si>
    <t>PIMCO Global Bond Fund (Wholesale Class)</t>
  </si>
  <si>
    <t xml:space="preserve">Franklin Australian Absolute Return Bond Fund - Class A </t>
  </si>
  <si>
    <t>MLC MultiActive Diversified Fixed Income**</t>
  </si>
  <si>
    <t>OnePath Wholesale Diversified Fixed Interest Trust**</t>
  </si>
  <si>
    <t>Perpetual Diversified Income Fund</t>
  </si>
  <si>
    <t>PIMCO Diversified Fixed Interest Fund (Wholesale Class)</t>
  </si>
  <si>
    <t>Vanguard Diversified Bond Index Fund</t>
  </si>
  <si>
    <t>First Sentier Global Credit Income Fund</t>
  </si>
  <si>
    <t>Invesco Wholesale Senior Secured Income Fund</t>
  </si>
  <si>
    <t>Kapstream Absolute Return Income Fund</t>
  </si>
  <si>
    <t>Vanguard International Credit Securities Index Fund (Hedged)</t>
  </si>
  <si>
    <t>PIMCO Income Fund (Wholesale Class)</t>
  </si>
  <si>
    <t xml:space="preserve">Cromwell Phoenix Property Securities Fund </t>
  </si>
  <si>
    <t>Dexus AREIT Fund</t>
  </si>
  <si>
    <t>First Sentier Property Securities Fund</t>
  </si>
  <si>
    <t>MLC Wholesale Property Securities Fund**#</t>
  </si>
  <si>
    <t>UBS CBRE Property Securities Fund</t>
  </si>
  <si>
    <t>Dimensional Global Real Estate Trust</t>
  </si>
  <si>
    <t>First Sentier Global Property Securities Fund</t>
  </si>
  <si>
    <t>Ironbark DWS Global (ex-Australia) Property Securities Fund</t>
  </si>
  <si>
    <t>Macquarie Global Listed Real Estate Fund (Class A)</t>
  </si>
  <si>
    <t>MLC MultiActive Property**</t>
  </si>
  <si>
    <t>Resolution Capital Global Property Securities Fund (Managed Fund)</t>
  </si>
  <si>
    <t>Resolution Capital Global Property Securities Fund (Unhedged) - Series II</t>
  </si>
  <si>
    <t>Resolution Capital Global Property Securities Fund Series II</t>
  </si>
  <si>
    <t>AB Managed Volatility Equities Fund (MVE Class)</t>
  </si>
  <si>
    <t>Allan Gray Australia Equity Fund</t>
  </si>
  <si>
    <t>Bennelong Australian Equity Fund</t>
  </si>
  <si>
    <t>Dimensional Australian Core Equity Trust</t>
  </si>
  <si>
    <t>Dimensional Australian Large Company Trust</t>
  </si>
  <si>
    <t>Dimensional Australian Value Trust</t>
  </si>
  <si>
    <t>Fidelity Australian Opportunities Fund</t>
  </si>
  <si>
    <t>Greencape Broadcap Fund</t>
  </si>
  <si>
    <t>Lazard Australian Equity Fund (Wholesale Class)</t>
  </si>
  <si>
    <t>Macquarie Australian Share Fund</t>
  </si>
  <si>
    <t>Milford Australian Absolute Growth Fund</t>
  </si>
  <si>
    <t>MLC MultiActive Australian Shares**</t>
  </si>
  <si>
    <t xml:space="preserve">OnePath Wholesale Australian Share Trust**# </t>
  </si>
  <si>
    <t>Perpetual Australian Share Fund</t>
  </si>
  <si>
    <t>Perpetual Industrial Share Fund</t>
  </si>
  <si>
    <t>Realindex Australian Share Fund</t>
  </si>
  <si>
    <t>Russell Investments Australian Shares Fund (Class A)</t>
  </si>
  <si>
    <t>SGH Ex - 20 Australian Equities Fund</t>
  </si>
  <si>
    <t>Solaris Core Australian Equity Fund</t>
  </si>
  <si>
    <t>State Street Australian Equity Fund</t>
  </si>
  <si>
    <t>Ausbil Active Dividend Income Fund (Wholesale Class)</t>
  </si>
  <si>
    <t>First Sentier Equity Income Fund</t>
  </si>
  <si>
    <t>First Sentier Imputation Fund</t>
  </si>
  <si>
    <t>Investors Mutual Equity Income Fund</t>
  </si>
  <si>
    <t>Martin Currie Real Income Fund</t>
  </si>
  <si>
    <t>MLC Wholesale IncomeBuilder Fund™**#</t>
  </si>
  <si>
    <t>Antares Elite Opportunities Fund</t>
  </si>
  <si>
    <t>Lazard Select Australian Equity Fund (Wholesale Class)</t>
  </si>
  <si>
    <t>Perpetual Concentrated Equity Fund</t>
  </si>
  <si>
    <t>Platypus Australian Equities Fund (Wholesale Class)</t>
  </si>
  <si>
    <t>Alphinity Sustainable Share Fund</t>
  </si>
  <si>
    <t>Australian Ethical Australian Shares Fund**</t>
  </si>
  <si>
    <t>Australian Ethical Diversified Shares Fund**</t>
  </si>
  <si>
    <t>Pendal Horizon Sustainable Australian Share Fund</t>
  </si>
  <si>
    <t>Perpetual ESG Australian Share Fund</t>
  </si>
  <si>
    <t>CFS Geared Share</t>
  </si>
  <si>
    <t>Perpetual Geared Australian Share Fund</t>
  </si>
  <si>
    <t>CC Sage Capital Absolute Return Fund</t>
  </si>
  <si>
    <t>Perpetual SHARE-PLUS Long-Short Fund</t>
  </si>
  <si>
    <t>Tribeca Alpha Plus Fund^^</t>
  </si>
  <si>
    <t>Wavestone Dynamic Equity Fund^^</t>
  </si>
  <si>
    <t>Bennelong Ex-20 Australian Equities Fund</t>
  </si>
  <si>
    <t>Dimensional Australian Small Company Trust</t>
  </si>
  <si>
    <t>Hyperion Small Growth Companies Fund</t>
  </si>
  <si>
    <t>ICE Fund</t>
  </si>
  <si>
    <t>Investors Mutual Australian Small Companies Fund</t>
  </si>
  <si>
    <t>Macquarie Australian Small Companies Fund</t>
  </si>
  <si>
    <t>OC Dynamic Equity Fund</t>
  </si>
  <si>
    <t>OC Premium Small Companies Fund</t>
  </si>
  <si>
    <t>OnePath Wholesale Emerging Companies Trust**</t>
  </si>
  <si>
    <t>Pendal Smaller Companies Fund</t>
  </si>
  <si>
    <t>Perpetual Smaller Companies Fund</t>
  </si>
  <si>
    <t>RealIndex Australian Small Companies Fund (Class A)</t>
  </si>
  <si>
    <t>SGH Australian Small Companies Fund</t>
  </si>
  <si>
    <t xml:space="preserve">Spheria Australian Smaller Companies Fund </t>
  </si>
  <si>
    <t>AB Global Equities Fund^^</t>
  </si>
  <si>
    <t xml:space="preserve">abrdn International Equity Fund </t>
  </si>
  <si>
    <t xml:space="preserve">Antipodes Global Fund </t>
  </si>
  <si>
    <t>AXA IM Sustainable Equity Fund</t>
  </si>
  <si>
    <t xml:space="preserve">Capital Group New Perspective Fund </t>
  </si>
  <si>
    <t xml:space="preserve">CFML Antipodes Global Fund </t>
  </si>
  <si>
    <t xml:space="preserve">CFML Aoris International SRI Fund </t>
  </si>
  <si>
    <t>Dimensional Global Core Equity Trust</t>
  </si>
  <si>
    <t>Dimensional Global Large Company Trust</t>
  </si>
  <si>
    <t>Dimensional Global Sustainability Trust</t>
  </si>
  <si>
    <t>Dimensional Global Value Trust</t>
  </si>
  <si>
    <t>Dimensional Sustainability World Equity Trust</t>
  </si>
  <si>
    <t>Epoch Global Equity Shareholder Yield Fund</t>
  </si>
  <si>
    <t>Franklin Global Growth Fund - Class A</t>
  </si>
  <si>
    <t>GQG Partners Global Equity Fund (A Class)</t>
  </si>
  <si>
    <t>Hyperion Global Growth Companies Fund (Class B)</t>
  </si>
  <si>
    <t xml:space="preserve">IFP Global Franchise Fund </t>
  </si>
  <si>
    <t>Intermede Global Equities Fund**</t>
  </si>
  <si>
    <t>MLC MultiActive Global Shares**</t>
  </si>
  <si>
    <t xml:space="preserve">Orbis Global Equity Fund </t>
  </si>
  <si>
    <t>Pengana Axiom International Ethical Fund</t>
  </si>
  <si>
    <t xml:space="preserve">Perpetual Global Allocation Alpha Fund </t>
  </si>
  <si>
    <t>Realindex Global Share Value</t>
  </si>
  <si>
    <t>Russell Investments International Shares Fund (Class A)</t>
  </si>
  <si>
    <t>State Street Climate ESG International Equity Fund</t>
  </si>
  <si>
    <t xml:space="preserve">State Street Global Equity Fund </t>
  </si>
  <si>
    <t>T. Rowe Price Global Equity Fund</t>
  </si>
  <si>
    <t>abrdn Sustainable International Equities Fund</t>
  </si>
  <si>
    <t>Dimensional Global Core Equity Trust (AUD Hedged)</t>
  </si>
  <si>
    <t>Dimensional Global Sustainability Trust (AUD Hedged)</t>
  </si>
  <si>
    <t>Invesco Wholesale Global Opportunities Fund (Hedged)</t>
  </si>
  <si>
    <t>Pengana Axiom International Ethical Fund (Hedged)</t>
  </si>
  <si>
    <t>Realindex Global Share Value - Hedged</t>
  </si>
  <si>
    <t>Russell Investments International Shares Fund ($A Hedged Class A)</t>
  </si>
  <si>
    <t xml:space="preserve">abrdn Sustainable Asian Opportunities Fund </t>
  </si>
  <si>
    <t xml:space="preserve">abrdn Sustainable Emerging Opportunities Fund </t>
  </si>
  <si>
    <t>CFML ClearBridge RARE Emerging Markets Fund</t>
  </si>
  <si>
    <t>Dimensional Emerging Markets Value Trust</t>
  </si>
  <si>
    <t xml:space="preserve">Fidelity Asia Fund                                               </t>
  </si>
  <si>
    <t>ClearBridge RARE Infrastructure Value Fund</t>
  </si>
  <si>
    <t>Dexus Core Infrastructure Fund (Class A)</t>
  </si>
  <si>
    <t>Magellan Infrastructure Fund (Unhedged)</t>
  </si>
  <si>
    <t>Russell Investments Global Listed Infrastructure Fund ($A Hedged Class A)</t>
  </si>
  <si>
    <t>Vanguard Global Infrastructure Index Fund (Hedged)</t>
  </si>
  <si>
    <t>Dimensional Global Small Company Trust</t>
  </si>
  <si>
    <t>Lazard Global Small Companies Fund (Wholesale Class)</t>
  </si>
  <si>
    <t>OnePath Wholesale Global Smaller Companies Trust (Class B)**</t>
  </si>
  <si>
    <t>Acadian Global Managed Volatility Equity Fund</t>
  </si>
  <si>
    <t>Apis Global Long/Short Fund (Wholesale Class)</t>
  </si>
  <si>
    <t>GMO Systematic Global Macro Trust</t>
  </si>
  <si>
    <t>BlackRock iShares Enhanced Strategic Aggressive SMA^^</t>
  </si>
  <si>
    <t>BlackRock iShares Enhanced Strategic Balanced SMA^^</t>
  </si>
  <si>
    <t>BlackRock iShares Enhanced Strategic Conservative SMA^^</t>
  </si>
  <si>
    <t>BlackRock iShares Enhanced Strategic Growth SMA^^</t>
  </si>
  <si>
    <t>BlackRock iShares Enhanced Strategic Moderate SMA^^</t>
  </si>
  <si>
    <t>MLC Premium Balanced 70 SMA**</t>
  </si>
  <si>
    <t>MLC Premium Growth 85 SMA**</t>
  </si>
  <si>
    <t>MLC Premium Moderate 50 SMA**</t>
  </si>
  <si>
    <t>MLC Value Balanced 70 SMA**</t>
  </si>
  <si>
    <t>MLC Value Growth 85 SMA**</t>
  </si>
  <si>
    <t>MLC Value Moderate 50 SMA**</t>
  </si>
  <si>
    <t>Wealthtrac Balanced SMA^^</t>
  </si>
  <si>
    <t>Wealthtrac Conservative SMA^^</t>
  </si>
  <si>
    <t>Wealthtrac Growth SMA^^</t>
  </si>
  <si>
    <t>Wealthtrac High Growth SMA^^</t>
  </si>
  <si>
    <t>Wealthtrac Moderate SMA^^</t>
  </si>
  <si>
    <t>Antares Dividend Builder SMA^^</t>
  </si>
  <si>
    <t>Antares Elite Opportunities SMA^^</t>
  </si>
  <si>
    <t>DNR Capital Australian Equities High Conviction SMA^^</t>
  </si>
  <si>
    <t>DNR Capital Australian Equities Income SMA^^</t>
  </si>
  <si>
    <t>Morningstar Australian Shares Income 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</si>
</sst>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
    <numFmt numFmtId="165" formatCode="_-&quot;$&quot;* #,##0_-;\-&quot;$&quot;* #,##0_-;_-&quot;$&quot;* &quot;-&quot;??_-;_-@_-"/>
    <numFmt numFmtId="166" formatCode="0.00&quot;%&quot;"/>
  </numFmts>
  <fonts count="39" x14ac:knownFonts="1">
    <font>
      <sz val="10"/>
      <name val="Arial"/>
    </font>
    <font>
      <sz val="10"/>
      <color theme="1"/>
      <name val="Verdana"/>
      <family val="2"/>
    </font>
    <font>
      <sz val="10"/>
      <color theme="1"/>
      <name val="Verdana"/>
      <family val="2"/>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52"/>
      <name val="Arial"/>
      <family val="2"/>
    </font>
    <font>
      <u/>
      <sz val="10"/>
      <color indexed="12"/>
      <name val="Arial"/>
      <family val="2"/>
    </font>
    <font>
      <b/>
      <sz val="10"/>
      <color indexed="17"/>
      <name val="Arial"/>
      <family val="2"/>
    </font>
    <font>
      <sz val="10"/>
      <color theme="1"/>
      <name val="Arial"/>
      <family val="2"/>
    </font>
    <font>
      <sz val="10"/>
      <name val="Arial"/>
      <family val="2"/>
    </font>
    <font>
      <b/>
      <sz val="14"/>
      <color theme="4"/>
      <name val="Arial"/>
      <family val="2"/>
    </font>
    <font>
      <b/>
      <sz val="14"/>
      <name val="Arial"/>
      <family val="2"/>
    </font>
    <font>
      <b/>
      <sz val="11"/>
      <name val="Arial"/>
      <family val="2"/>
    </font>
    <font>
      <b/>
      <i/>
      <sz val="12"/>
      <color theme="3" tint="0.39997558519241921"/>
      <name val="Arial"/>
      <family val="2"/>
    </font>
    <font>
      <b/>
      <sz val="10"/>
      <color theme="0"/>
      <name val="Arial"/>
      <family val="2"/>
    </font>
    <font>
      <u/>
      <sz val="10"/>
      <color theme="10"/>
      <name val="Arial"/>
      <family val="2"/>
    </font>
    <font>
      <i/>
      <sz val="9"/>
      <name val="Arial"/>
      <family val="2"/>
    </font>
    <font>
      <sz val="11"/>
      <color theme="1"/>
      <name val="Calibri"/>
      <family val="2"/>
      <scheme val="minor"/>
    </font>
    <font>
      <sz val="10"/>
      <color rgb="FFFF0000"/>
      <name val="Arial"/>
      <family val="2"/>
    </font>
    <font>
      <b/>
      <sz val="10"/>
      <color indexed="52"/>
      <name val="Arial"/>
      <family val="2"/>
    </font>
    <font>
      <sz val="8"/>
      <color indexed="81"/>
      <name val="Tahoma"/>
      <family val="2"/>
    </font>
    <font>
      <u/>
      <sz val="7.5"/>
      <color indexed="12"/>
      <name val="Arial"/>
      <family val="2"/>
    </font>
    <font>
      <b/>
      <sz val="15"/>
      <color indexed="56"/>
      <name val="Calibri"/>
      <family val="2"/>
    </font>
    <font>
      <sz val="10"/>
      <name val="Trebuchet MS"/>
      <family val="2"/>
    </font>
    <font>
      <b/>
      <sz val="13"/>
      <color indexed="56"/>
      <name val="Calibri"/>
      <family val="2"/>
      <scheme val="minor"/>
    </font>
    <font>
      <u/>
      <sz val="10"/>
      <color theme="10"/>
      <name val="Trebuchet MS"/>
      <family val="2"/>
    </font>
    <font>
      <sz val="10"/>
      <name val="Calibri"/>
      <family val="2"/>
    </font>
    <font>
      <b/>
      <sz val="10"/>
      <color rgb="FFFF0000"/>
      <name val="Arial"/>
      <family val="2"/>
    </font>
    <font>
      <sz val="10"/>
      <color rgb="FF0070C0"/>
      <name val="Arial"/>
      <family val="2"/>
    </font>
    <font>
      <sz val="11"/>
      <color rgb="FF006100"/>
      <name val="Calibri"/>
      <family val="2"/>
      <scheme val="minor"/>
    </font>
    <font>
      <b/>
      <sz val="12"/>
      <color rgb="FF004165"/>
      <name val="Arial"/>
      <family val="2"/>
    </font>
    <font>
      <b/>
      <sz val="10"/>
      <color rgb="FF004165"/>
      <name val="Arial"/>
      <family val="2"/>
    </font>
    <font>
      <sz val="10"/>
      <color rgb="FF004165"/>
      <name val="Arial"/>
      <family val="2"/>
    </font>
    <font>
      <sz val="9"/>
      <name val="Arial"/>
      <family val="2"/>
    </font>
    <font>
      <u/>
      <sz val="10"/>
      <color theme="10"/>
      <name val="Calibri"/>
      <family val="2"/>
    </font>
    <font>
      <b/>
      <sz val="20"/>
      <color theme="4"/>
      <name val="Arial"/>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FF00"/>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ck">
        <color theme="4" tint="0.499984740745262"/>
      </bottom>
      <diagonal/>
    </border>
    <border>
      <left/>
      <right/>
      <top/>
      <bottom style="thick">
        <color indexed="62"/>
      </bottom>
      <diagonal/>
    </border>
    <border>
      <left style="thin">
        <color indexed="64"/>
      </left>
      <right style="thin">
        <color indexed="64"/>
      </right>
      <top/>
      <bottom style="thin">
        <color indexed="64"/>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style="thin">
        <color indexed="64"/>
      </left>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style="thin">
        <color indexed="64"/>
      </right>
      <top style="thin">
        <color indexed="64"/>
      </top>
      <bottom style="thin">
        <color indexed="64"/>
      </bottom>
      <diagonal/>
    </border>
    <border>
      <left style="thin">
        <color indexed="64"/>
      </left>
      <right style="medium">
        <color theme="3" tint="0.39997558519241921"/>
      </right>
      <top style="thin">
        <color indexed="64"/>
      </top>
      <bottom style="thin">
        <color indexed="64"/>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theme="3" tint="0.39994506668294322"/>
      </right>
      <top style="medium">
        <color theme="3" tint="0.39994506668294322"/>
      </top>
      <bottom style="medium">
        <color theme="3" tint="0.39994506668294322"/>
      </bottom>
      <diagonal/>
    </border>
    <border>
      <left/>
      <right/>
      <top style="thin">
        <color theme="3" tint="0.39994506668294322"/>
      </top>
      <bottom/>
      <diagonal/>
    </border>
    <border>
      <left/>
      <right style="thin">
        <color theme="3" tint="0.39994506668294322"/>
      </right>
      <top style="thin">
        <color theme="3" tint="0.39994506668294322"/>
      </top>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diagonal/>
    </border>
    <border>
      <left style="thin">
        <color theme="3" tint="0.39994506668294322"/>
      </left>
      <right/>
      <top/>
      <bottom style="thin">
        <color theme="3" tint="0.39994506668294322"/>
      </bottom>
      <diagonal/>
    </border>
    <border>
      <left style="thin">
        <color theme="3" tint="0.39994506668294322"/>
      </left>
      <right/>
      <top/>
      <bottom/>
      <diagonal/>
    </border>
    <border>
      <left style="thin">
        <color theme="3" tint="0.39994506668294322"/>
      </left>
      <right/>
      <top style="medium">
        <color theme="3" tint="0.39991454817346722"/>
      </top>
      <bottom style="medium">
        <color theme="3" tint="0.39991454817346722"/>
      </bottom>
      <diagonal/>
    </border>
    <border>
      <left/>
      <right/>
      <top style="medium">
        <color theme="3" tint="0.39991454817346722"/>
      </top>
      <bottom style="medium">
        <color theme="3" tint="0.39991454817346722"/>
      </bottom>
      <diagonal/>
    </border>
    <border>
      <left/>
      <right style="thin">
        <color theme="3" tint="0.39994506668294322"/>
      </right>
      <top style="medium">
        <color theme="3" tint="0.39991454817346722"/>
      </top>
      <bottom style="medium">
        <color theme="3" tint="0.39991454817346722"/>
      </bottom>
      <diagonal/>
    </border>
    <border>
      <left style="thin">
        <color theme="0"/>
      </left>
      <right/>
      <top style="thin">
        <color indexed="64"/>
      </top>
      <bottom/>
      <diagonal/>
    </border>
    <border>
      <left style="thin">
        <color theme="0"/>
      </left>
      <right/>
      <top/>
      <bottom/>
      <diagonal/>
    </border>
    <border>
      <left style="thin">
        <color theme="0"/>
      </left>
      <right/>
      <top/>
      <bottom style="thin">
        <color indexed="64"/>
      </bottom>
      <diagonal/>
    </border>
    <border>
      <left/>
      <right style="thin">
        <color indexed="64"/>
      </right>
      <top style="thin">
        <color indexed="64"/>
      </top>
      <bottom style="thin">
        <color theme="3" tint="0.39994506668294322"/>
      </bottom>
      <diagonal/>
    </border>
    <border>
      <left style="thin">
        <color indexed="64"/>
      </left>
      <right/>
      <top style="thin">
        <color indexed="64"/>
      </top>
      <bottom style="medium">
        <color theme="3" tint="0.39994506668294322"/>
      </bottom>
      <diagonal/>
    </border>
    <border>
      <left/>
      <right/>
      <top style="thin">
        <color indexed="64"/>
      </top>
      <bottom style="medium">
        <color theme="3" tint="0.39994506668294322"/>
      </bottom>
      <diagonal/>
    </border>
    <border>
      <left/>
      <right style="thin">
        <color theme="3"/>
      </right>
      <top style="thin">
        <color indexed="64"/>
      </top>
      <bottom style="medium">
        <color theme="3" tint="0.39994506668294322"/>
      </bottom>
      <diagonal/>
    </border>
    <border>
      <left style="thin">
        <color indexed="64"/>
      </left>
      <right/>
      <top style="thin">
        <color indexed="64"/>
      </top>
      <bottom style="medium">
        <color theme="3" tint="0.39991454817346722"/>
      </bottom>
      <diagonal/>
    </border>
    <border>
      <left/>
      <right/>
      <top style="thin">
        <color indexed="64"/>
      </top>
      <bottom style="medium">
        <color theme="3" tint="0.39991454817346722"/>
      </bottom>
      <diagonal/>
    </border>
    <border>
      <left/>
      <right/>
      <top style="thin">
        <color rgb="FF5BC6E8"/>
      </top>
      <bottom style="thin">
        <color rgb="FF5BC6E8"/>
      </bottom>
      <diagonal/>
    </border>
    <border>
      <left style="thin">
        <color indexed="64"/>
      </left>
      <right/>
      <top style="thin">
        <color indexed="64"/>
      </top>
      <bottom/>
      <diagonal/>
    </border>
    <border>
      <left/>
      <right style="thin">
        <color indexed="64"/>
      </right>
      <top style="thin">
        <color indexed="64"/>
      </top>
      <bottom/>
      <diagonal/>
    </border>
    <border>
      <left/>
      <right style="medium">
        <color theme="3" tint="0.39997558519241921"/>
      </right>
      <top style="thin">
        <color indexed="64"/>
      </top>
      <bottom/>
      <diagonal/>
    </border>
    <border>
      <left/>
      <right style="medium">
        <color theme="3" tint="0.39997558519241921"/>
      </right>
      <top/>
      <bottom style="medium">
        <color theme="3" tint="0.39994506668294322"/>
      </bottom>
      <diagonal/>
    </border>
    <border>
      <left/>
      <right/>
      <top/>
      <bottom style="medium">
        <color theme="3" tint="0.39994506668294322"/>
      </bottom>
      <diagonal/>
    </border>
    <border>
      <left style="medium">
        <color theme="3" tint="0.39997558519241921"/>
      </left>
      <right/>
      <top style="thin">
        <color indexed="64"/>
      </top>
      <bottom/>
      <diagonal/>
    </border>
    <border>
      <left style="medium">
        <color theme="3" tint="0.39997558519241921"/>
      </left>
      <right/>
      <top/>
      <bottom style="medium">
        <color theme="3" tint="0.39994506668294322"/>
      </bottom>
      <diagonal/>
    </border>
    <border>
      <left style="medium">
        <color indexed="64"/>
      </left>
      <right/>
      <top style="medium">
        <color indexed="64"/>
      </top>
      <bottom/>
      <diagonal/>
    </border>
    <border>
      <left/>
      <right/>
      <top style="medium">
        <color indexed="64"/>
      </top>
      <bottom/>
      <diagonal/>
    </border>
    <border>
      <left/>
      <right/>
      <top style="thin">
        <color theme="8"/>
      </top>
      <bottom style="thin">
        <color theme="8"/>
      </bottom>
      <diagonal/>
    </border>
    <border>
      <left/>
      <right style="medium">
        <color indexed="64"/>
      </right>
      <top style="medium">
        <color indexed="64"/>
      </top>
      <bottom/>
      <diagonal/>
    </border>
    <border>
      <left/>
      <right/>
      <top style="thin">
        <color theme="3" tint="0.39994506668294322"/>
      </top>
      <bottom style="thin">
        <color theme="3" tint="0.39991454817346722"/>
      </bottom>
      <diagonal/>
    </border>
    <border>
      <left/>
      <right style="thin">
        <color theme="3" tint="0.39991454817346722"/>
      </right>
      <top style="thin">
        <color theme="3" tint="0.39994506668294322"/>
      </top>
      <bottom style="thin">
        <color theme="3" tint="0.39991454817346722"/>
      </bottom>
      <diagonal/>
    </border>
    <border>
      <left style="thin">
        <color theme="3" tint="0.39994506668294322"/>
      </left>
      <right/>
      <top style="thin">
        <color theme="3" tint="0.39994506668294322"/>
      </top>
      <bottom style="thin">
        <color theme="3" tint="0.39991454817346722"/>
      </bottom>
      <diagonal/>
    </border>
    <border>
      <left/>
      <right style="thin">
        <color theme="3" tint="0.39994506668294322"/>
      </right>
      <top style="thin">
        <color theme="3" tint="0.39994506668294322"/>
      </top>
      <bottom style="thin">
        <color theme="3" tint="0.39991454817346722"/>
      </bottom>
      <diagonal/>
    </border>
    <border>
      <left/>
      <right style="thin">
        <color theme="0"/>
      </right>
      <top/>
      <bottom/>
      <diagonal/>
    </border>
    <border>
      <left style="thin">
        <color theme="3" tint="0.39988402966399123"/>
      </left>
      <right/>
      <top style="medium">
        <color theme="3" tint="0.39991454817346722"/>
      </top>
      <bottom style="medium">
        <color theme="3" tint="0.39991454817346722"/>
      </bottom>
      <diagonal/>
    </border>
    <border>
      <left/>
      <right style="thin">
        <color theme="3" tint="0.39988402966399123"/>
      </right>
      <top style="medium">
        <color theme="3" tint="0.39991454817346722"/>
      </top>
      <bottom style="medium">
        <color theme="3" tint="0.39991454817346722"/>
      </bottom>
      <diagonal/>
    </border>
    <border>
      <left style="thin">
        <color theme="3" tint="0.39988402966399123"/>
      </left>
      <right/>
      <top/>
      <bottom style="thin">
        <color theme="3" tint="0.39994506668294322"/>
      </bottom>
      <diagonal/>
    </border>
    <border>
      <left/>
      <right style="thin">
        <color theme="3" tint="0.39988402966399123"/>
      </right>
      <top/>
      <bottom style="thin">
        <color theme="3" tint="0.39994506668294322"/>
      </bottom>
      <diagonal/>
    </border>
    <border>
      <left style="thin">
        <color theme="3" tint="0.39988402966399123"/>
      </left>
      <right/>
      <top style="thin">
        <color theme="3" tint="0.39994506668294322"/>
      </top>
      <bottom style="thin">
        <color theme="3" tint="0.39994506668294322"/>
      </bottom>
      <diagonal/>
    </border>
    <border>
      <left style="thin">
        <color theme="3" tint="0.39988402966399123"/>
      </left>
      <right/>
      <top style="thin">
        <color theme="3" tint="0.39994506668294322"/>
      </top>
      <bottom/>
      <diagonal/>
    </border>
    <border>
      <left style="thin">
        <color theme="3" tint="0.39988402966399123"/>
      </left>
      <right/>
      <top/>
      <bottom/>
      <diagonal/>
    </border>
    <border>
      <left/>
      <right style="thin">
        <color theme="3" tint="0.39988402966399123"/>
      </right>
      <top/>
      <bottom/>
      <diagonal/>
    </border>
    <border>
      <left style="thin">
        <color theme="3" tint="0.39988402966399123"/>
      </left>
      <right/>
      <top style="thin">
        <color indexed="64"/>
      </top>
      <bottom style="medium">
        <color theme="3" tint="0.39994506668294322"/>
      </bottom>
      <diagonal/>
    </border>
    <border>
      <left/>
      <right style="thin">
        <color theme="3" tint="0.39988402966399123"/>
      </right>
      <top style="thin">
        <color indexed="64"/>
      </top>
      <bottom style="medium">
        <color theme="3" tint="0.39991454817346722"/>
      </bottom>
      <diagonal/>
    </border>
    <border>
      <left style="thin">
        <color theme="3" tint="0.39988402966399123"/>
      </left>
      <right/>
      <top style="medium">
        <color theme="3" tint="0.39994506668294322"/>
      </top>
      <bottom style="medium">
        <color theme="3" tint="0.39994506668294322"/>
      </bottom>
      <diagonal/>
    </border>
    <border>
      <left/>
      <right style="thin">
        <color theme="3" tint="0.39988402966399123"/>
      </right>
      <top style="medium">
        <color theme="3" tint="0.39994506668294322"/>
      </top>
      <bottom style="medium">
        <color theme="3" tint="0.39994506668294322"/>
      </bottom>
      <diagonal/>
    </border>
    <border>
      <left style="thin">
        <color theme="3" tint="0.39988402966399123"/>
      </left>
      <right/>
      <top style="thin">
        <color theme="3" tint="0.39994506668294322"/>
      </top>
      <bottom style="thin">
        <color theme="3" tint="0.39988402966399123"/>
      </bottom>
      <diagonal/>
    </border>
    <border>
      <left/>
      <right/>
      <top style="thin">
        <color theme="3" tint="0.39994506668294322"/>
      </top>
      <bottom style="thin">
        <color theme="3" tint="0.39988402966399123"/>
      </bottom>
      <diagonal/>
    </border>
    <border>
      <left/>
      <right/>
      <top/>
      <bottom style="thin">
        <color theme="3" tint="0.39988402966399123"/>
      </bottom>
      <diagonal/>
    </border>
    <border>
      <left/>
      <right style="thin">
        <color theme="3" tint="0.39988402966399123"/>
      </right>
      <top/>
      <bottom style="thin">
        <color theme="3" tint="0.39988402966399123"/>
      </bottom>
      <diagonal/>
    </border>
  </borders>
  <cellStyleXfs count="47">
    <xf numFmtId="0" fontId="0" fillId="0" borderId="0"/>
    <xf numFmtId="43" fontId="6" fillId="0" borderId="0" applyFont="0" applyFill="0" applyBorder="0" applyAlignment="0" applyProtection="0"/>
    <xf numFmtId="44" fontId="6" fillId="0" borderId="0" applyFont="0" applyFill="0" applyBorder="0" applyAlignment="0" applyProtection="0"/>
    <xf numFmtId="0" fontId="9" fillId="0" borderId="0" applyNumberFormat="0" applyFill="0" applyBorder="0" applyAlignment="0" applyProtection="0">
      <alignment vertical="top"/>
      <protection locked="0"/>
    </xf>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6" fillId="0" borderId="1" applyFont="0" applyFill="0" applyAlignment="0" applyProtection="0"/>
    <xf numFmtId="0" fontId="5" fillId="0" borderId="0"/>
    <xf numFmtId="9" fontId="5" fillId="0" borderId="0" applyFont="0" applyFill="0" applyBorder="0" applyAlignment="0" applyProtection="0"/>
    <xf numFmtId="0" fontId="18" fillId="0" borderId="0" applyNumberFormat="0" applyFill="0" applyBorder="0" applyAlignment="0" applyProtection="0"/>
    <xf numFmtId="43" fontId="12" fillId="0" borderId="0" applyFont="0" applyFill="0" applyBorder="0" applyAlignment="0" applyProtection="0"/>
    <xf numFmtId="0" fontId="20" fillId="0" borderId="0"/>
    <xf numFmtId="0" fontId="5" fillId="0" borderId="0"/>
    <xf numFmtId="9" fontId="20" fillId="0" borderId="0" applyFont="0" applyFill="0" applyBorder="0" applyAlignment="0" applyProtection="0"/>
    <xf numFmtId="10" fontId="5" fillId="0" borderId="1" applyFont="0" applyFill="0" applyAlignment="0" applyProtection="0"/>
    <xf numFmtId="0" fontId="25" fillId="0" borderId="9" applyNumberFormat="0" applyFill="0" applyAlignment="0" applyProtection="0"/>
    <xf numFmtId="0" fontId="27" fillId="0" borderId="8" applyNumberFormat="0" applyFill="0" applyAlignment="0" applyProtection="0"/>
    <xf numFmtId="0" fontId="24" fillId="0" borderId="0" applyNumberFormat="0" applyFill="0" applyBorder="0" applyAlignment="0" applyProtection="0">
      <alignment vertical="top"/>
      <protection locked="0"/>
    </xf>
    <xf numFmtId="0" fontId="28" fillId="0" borderId="0" applyNumberFormat="0" applyFill="0" applyBorder="0" applyAlignment="0" applyProtection="0"/>
    <xf numFmtId="0" fontId="26" fillId="0" borderId="0"/>
    <xf numFmtId="0" fontId="4"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5" fillId="0" borderId="0"/>
    <xf numFmtId="0" fontId="5"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9" fontId="3" fillId="0" borderId="0" applyFont="0" applyFill="0" applyBorder="0" applyAlignment="0" applyProtection="0"/>
    <xf numFmtId="0" fontId="32" fillId="7" borderId="0" applyNumberFormat="0" applyBorder="0" applyAlignment="0" applyProtection="0"/>
    <xf numFmtId="0" fontId="1" fillId="0" borderId="0"/>
    <xf numFmtId="0" fontId="1" fillId="0" borderId="0"/>
    <xf numFmtId="9" fontId="5" fillId="0" borderId="0" applyFont="0" applyFill="0" applyBorder="0" applyAlignment="0" applyProtection="0"/>
  </cellStyleXfs>
  <cellXfs count="352">
    <xf numFmtId="0" fontId="0" fillId="0" borderId="0" xfId="0"/>
    <xf numFmtId="10" fontId="6" fillId="0" borderId="0" xfId="4" applyNumberFormat="1" applyFont="1" applyAlignment="1">
      <alignment horizontal="center"/>
    </xf>
    <xf numFmtId="0" fontId="7" fillId="0" borderId="0" xfId="0" applyFont="1"/>
    <xf numFmtId="10" fontId="6" fillId="0" borderId="0" xfId="4" applyNumberFormat="1" applyFont="1" applyFill="1" applyAlignment="1">
      <alignment horizontal="center"/>
    </xf>
    <xf numFmtId="0" fontId="6" fillId="0" borderId="0" xfId="0" applyFont="1" applyAlignment="1">
      <alignment horizontal="center"/>
    </xf>
    <xf numFmtId="0" fontId="0" fillId="0" borderId="0" xfId="0" applyAlignment="1">
      <alignment horizontal="center"/>
    </xf>
    <xf numFmtId="0" fontId="6" fillId="0" borderId="0" xfId="0" applyFont="1"/>
    <xf numFmtId="0" fontId="8" fillId="0" borderId="0" xfId="0" applyFont="1"/>
    <xf numFmtId="0" fontId="6" fillId="0" borderId="0" xfId="0" applyFont="1" applyAlignment="1">
      <alignment horizontal="left"/>
    </xf>
    <xf numFmtId="14" fontId="6" fillId="0" borderId="0" xfId="0" quotePrefix="1" applyNumberFormat="1" applyFont="1" applyAlignment="1">
      <alignment horizontal="left"/>
    </xf>
    <xf numFmtId="14" fontId="6" fillId="0" borderId="0" xfId="0" quotePrefix="1" applyNumberFormat="1" applyFont="1" applyAlignment="1">
      <alignment horizontal="center"/>
    </xf>
    <xf numFmtId="10" fontId="7" fillId="0" borderId="0" xfId="4" applyNumberFormat="1" applyFont="1" applyFill="1" applyAlignment="1">
      <alignment horizontal="center"/>
    </xf>
    <xf numFmtId="10" fontId="10" fillId="0" borderId="0" xfId="4" applyNumberFormat="1" applyFont="1" applyFill="1" applyAlignment="1">
      <alignment horizontal="center"/>
    </xf>
    <xf numFmtId="0" fontId="10" fillId="0" borderId="0" xfId="0" applyFont="1"/>
    <xf numFmtId="10" fontId="7" fillId="0" borderId="0" xfId="0" applyNumberFormat="1" applyFont="1" applyAlignment="1">
      <alignment horizontal="center"/>
    </xf>
    <xf numFmtId="0" fontId="8" fillId="0" borderId="0" xfId="0" applyFont="1" applyAlignment="1">
      <alignment horizontal="center"/>
    </xf>
    <xf numFmtId="14" fontId="5" fillId="0" borderId="0" xfId="0" quotePrefix="1" applyNumberFormat="1" applyFont="1" applyAlignment="1">
      <alignment horizontal="left"/>
    </xf>
    <xf numFmtId="0" fontId="5" fillId="0" borderId="0" xfId="10"/>
    <xf numFmtId="0" fontId="5" fillId="0" borderId="0" xfId="10" applyAlignment="1">
      <alignment horizontal="center"/>
    </xf>
    <xf numFmtId="0" fontId="5" fillId="0" borderId="0" xfId="10" applyAlignment="1">
      <alignment wrapText="1"/>
    </xf>
    <xf numFmtId="10" fontId="5" fillId="0" borderId="0" xfId="11" applyNumberFormat="1" applyFont="1" applyAlignment="1">
      <alignment horizontal="left"/>
    </xf>
    <xf numFmtId="164" fontId="5" fillId="0" borderId="0" xfId="11" applyNumberFormat="1" applyFont="1" applyAlignment="1">
      <alignment horizontal="center"/>
    </xf>
    <xf numFmtId="0" fontId="16" fillId="0" borderId="0" xfId="0" applyFont="1"/>
    <xf numFmtId="0" fontId="5" fillId="0" borderId="0" xfId="10" applyAlignment="1">
      <alignment horizontal="left"/>
    </xf>
    <xf numFmtId="10" fontId="5" fillId="0" borderId="0" xfId="4" applyNumberFormat="1" applyFont="1" applyAlignment="1">
      <alignment horizontal="left"/>
    </xf>
    <xf numFmtId="164" fontId="5" fillId="0" borderId="0" xfId="4" applyNumberFormat="1" applyFont="1" applyAlignment="1">
      <alignment horizontal="center"/>
    </xf>
    <xf numFmtId="164" fontId="5" fillId="0" borderId="0" xfId="4" applyNumberFormat="1" applyFont="1" applyFill="1" applyAlignment="1">
      <alignment horizontal="center"/>
    </xf>
    <xf numFmtId="10" fontId="5" fillId="0" borderId="0" xfId="4" applyNumberFormat="1" applyFont="1" applyFill="1" applyAlignment="1">
      <alignment horizontal="left"/>
    </xf>
    <xf numFmtId="0" fontId="5" fillId="0" borderId="0" xfId="4" applyNumberFormat="1" applyFont="1" applyFill="1" applyBorder="1" applyAlignment="1">
      <alignment horizontal="center"/>
    </xf>
    <xf numFmtId="10" fontId="5" fillId="0" borderId="0" xfId="4" applyNumberFormat="1" applyFont="1" applyFill="1" applyAlignment="1">
      <alignment horizontal="center"/>
    </xf>
    <xf numFmtId="14" fontId="5" fillId="0" borderId="0" xfId="0" applyNumberFormat="1" applyFont="1" applyAlignment="1">
      <alignment horizontal="left"/>
    </xf>
    <xf numFmtId="0" fontId="5" fillId="0" borderId="0" xfId="0" applyFont="1"/>
    <xf numFmtId="14" fontId="5" fillId="0" borderId="0" xfId="0" quotePrefix="1" applyNumberFormat="1" applyFont="1" applyAlignment="1">
      <alignment horizontal="center"/>
    </xf>
    <xf numFmtId="0" fontId="5" fillId="0" borderId="0" xfId="0" applyFont="1" applyAlignment="1">
      <alignment horizontal="left"/>
    </xf>
    <xf numFmtId="14" fontId="0" fillId="0" borderId="0" xfId="0" applyNumberFormat="1" applyAlignment="1">
      <alignment horizontal="center"/>
    </xf>
    <xf numFmtId="0" fontId="5" fillId="0" borderId="0" xfId="0" applyFont="1" applyAlignment="1">
      <alignment horizontal="center"/>
    </xf>
    <xf numFmtId="14" fontId="5" fillId="0" borderId="0" xfId="0" applyNumberFormat="1" applyFont="1" applyAlignment="1">
      <alignment horizontal="center"/>
    </xf>
    <xf numFmtId="9" fontId="7" fillId="0" borderId="4" xfId="0" applyNumberFormat="1" applyFont="1" applyBorder="1" applyAlignment="1">
      <alignment horizontal="center"/>
    </xf>
    <xf numFmtId="0" fontId="7" fillId="5" borderId="2" xfId="0" applyFont="1" applyFill="1" applyBorder="1" applyAlignment="1">
      <alignment horizontal="center"/>
    </xf>
    <xf numFmtId="10" fontId="7" fillId="5" borderId="2" xfId="0" applyNumberFormat="1" applyFont="1" applyFill="1" applyBorder="1" applyAlignment="1">
      <alignment horizontal="center"/>
    </xf>
    <xf numFmtId="9" fontId="7" fillId="5" borderId="2" xfId="0" applyNumberFormat="1" applyFont="1" applyFill="1" applyBorder="1" applyAlignment="1">
      <alignment horizontal="center"/>
    </xf>
    <xf numFmtId="9" fontId="7" fillId="5" borderId="6" xfId="0" applyNumberFormat="1" applyFont="1" applyFill="1" applyBorder="1" applyAlignment="1">
      <alignment horizontal="center" wrapText="1"/>
    </xf>
    <xf numFmtId="10" fontId="7" fillId="5" borderId="2" xfId="6" applyNumberFormat="1" applyFont="1" applyFill="1" applyBorder="1" applyAlignment="1">
      <alignment horizontal="center" wrapText="1"/>
    </xf>
    <xf numFmtId="9" fontId="5" fillId="0" borderId="0" xfId="4" applyFont="1" applyFill="1" applyAlignment="1">
      <alignment horizontal="center"/>
    </xf>
    <xf numFmtId="0" fontId="5" fillId="0" borderId="0" xfId="4" applyNumberFormat="1" applyFont="1" applyFill="1" applyAlignment="1">
      <alignment horizontal="center"/>
    </xf>
    <xf numFmtId="0" fontId="7" fillId="0" borderId="0" xfId="0" applyFont="1" applyAlignment="1">
      <alignment horizontal="left"/>
    </xf>
    <xf numFmtId="0" fontId="7" fillId="0" borderId="0" xfId="0" applyFont="1" applyAlignment="1">
      <alignment horizontal="center"/>
    </xf>
    <xf numFmtId="9" fontId="7" fillId="0" borderId="0" xfId="0" applyNumberFormat="1" applyFont="1" applyAlignment="1">
      <alignment horizontal="center"/>
    </xf>
    <xf numFmtId="9" fontId="7" fillId="0" borderId="0" xfId="4" applyFont="1" applyFill="1" applyAlignment="1">
      <alignment horizontal="center"/>
    </xf>
    <xf numFmtId="0" fontId="7" fillId="0" borderId="0" xfId="0" quotePrefix="1" applyFont="1" applyAlignment="1">
      <alignment horizontal="center"/>
    </xf>
    <xf numFmtId="10" fontId="5" fillId="0" borderId="0" xfId="0" applyNumberFormat="1" applyFont="1" applyAlignment="1">
      <alignment horizontal="center"/>
    </xf>
    <xf numFmtId="0" fontId="5" fillId="0" borderId="0" xfId="0" quotePrefix="1" applyFont="1" applyAlignment="1">
      <alignment horizontal="center"/>
    </xf>
    <xf numFmtId="10" fontId="7" fillId="0" borderId="0" xfId="4" applyNumberFormat="1" applyFont="1" applyFill="1" applyBorder="1" applyAlignment="1">
      <alignment horizontal="center"/>
    </xf>
    <xf numFmtId="10" fontId="7" fillId="0" borderId="0" xfId="4" quotePrefix="1" applyNumberFormat="1" applyFont="1" applyFill="1" applyBorder="1" applyAlignment="1">
      <alignment horizontal="center"/>
    </xf>
    <xf numFmtId="10" fontId="5" fillId="0" borderId="0" xfId="4" quotePrefix="1" applyNumberFormat="1" applyFont="1" applyFill="1" applyAlignment="1">
      <alignment horizontal="left"/>
    </xf>
    <xf numFmtId="9" fontId="5" fillId="0" borderId="0" xfId="0" applyNumberFormat="1" applyFont="1" applyAlignment="1">
      <alignment horizontal="center"/>
    </xf>
    <xf numFmtId="0" fontId="22" fillId="0" borderId="0" xfId="0" applyFont="1"/>
    <xf numFmtId="0" fontId="5" fillId="0" borderId="0" xfId="0" quotePrefix="1" applyFont="1" applyAlignment="1">
      <alignment horizontal="left"/>
    </xf>
    <xf numFmtId="14" fontId="7" fillId="0" borderId="0" xfId="0" applyNumberFormat="1" applyFont="1" applyAlignment="1">
      <alignment horizontal="center"/>
    </xf>
    <xf numFmtId="10" fontId="5" fillId="0" borderId="0" xfId="4" applyNumberFormat="1" applyFont="1" applyFill="1"/>
    <xf numFmtId="10" fontId="5" fillId="0" borderId="0" xfId="4" applyNumberFormat="1" applyFont="1" applyAlignment="1">
      <alignment horizontal="center"/>
    </xf>
    <xf numFmtId="9" fontId="5" fillId="0" borderId="0" xfId="4" applyFont="1" applyAlignment="1">
      <alignment horizontal="center"/>
    </xf>
    <xf numFmtId="10" fontId="5" fillId="0" borderId="0" xfId="4" applyNumberFormat="1" applyFont="1"/>
    <xf numFmtId="0" fontId="7" fillId="0" borderId="0" xfId="0" applyFont="1" applyAlignment="1">
      <alignment horizontal="right"/>
    </xf>
    <xf numFmtId="0" fontId="7" fillId="0" borderId="0" xfId="0" quotePrefix="1" applyFont="1" applyAlignment="1">
      <alignment horizontal="right"/>
    </xf>
    <xf numFmtId="10" fontId="5" fillId="0" borderId="0" xfId="4" applyNumberFormat="1" applyFont="1" applyFill="1" applyBorder="1" applyAlignment="1">
      <alignment horizontal="center"/>
    </xf>
    <xf numFmtId="1" fontId="6" fillId="6" borderId="0" xfId="0" applyNumberFormat="1" applyFont="1" applyFill="1" applyAlignment="1">
      <alignment horizontal="center"/>
    </xf>
    <xf numFmtId="1" fontId="5" fillId="0" borderId="0" xfId="4" applyNumberFormat="1" applyFont="1" applyFill="1" applyAlignment="1">
      <alignment horizontal="center"/>
    </xf>
    <xf numFmtId="1" fontId="6" fillId="0" borderId="0" xfId="0" applyNumberFormat="1" applyFont="1"/>
    <xf numFmtId="1" fontId="0" fillId="0" borderId="0" xfId="0" applyNumberFormat="1" applyAlignment="1">
      <alignment horizontal="center"/>
    </xf>
    <xf numFmtId="1" fontId="6" fillId="0" borderId="0" xfId="0" applyNumberFormat="1" applyFont="1" applyAlignment="1">
      <alignment horizontal="center"/>
    </xf>
    <xf numFmtId="0" fontId="11" fillId="0" borderId="0" xfId="0" applyFont="1" applyAlignment="1">
      <alignment horizontal="center"/>
    </xf>
    <xf numFmtId="0" fontId="5" fillId="0" borderId="0" xfId="4" quotePrefix="1" applyNumberFormat="1" applyFont="1" applyFill="1" applyAlignment="1">
      <alignment horizontal="center"/>
    </xf>
    <xf numFmtId="0" fontId="5" fillId="0" borderId="0" xfId="4" quotePrefix="1" applyNumberFormat="1" applyFont="1" applyFill="1" applyBorder="1" applyAlignment="1">
      <alignment horizontal="center"/>
    </xf>
    <xf numFmtId="14" fontId="30" fillId="0" borderId="0" xfId="0" applyNumberFormat="1" applyFont="1" applyAlignment="1">
      <alignment horizontal="left"/>
    </xf>
    <xf numFmtId="0" fontId="21" fillId="0" borderId="0" xfId="0" applyFont="1" applyAlignment="1">
      <alignment horizontal="center"/>
    </xf>
    <xf numFmtId="14" fontId="21" fillId="0" borderId="0" xfId="0" quotePrefix="1" applyNumberFormat="1" applyFont="1" applyAlignment="1">
      <alignment horizontal="center"/>
    </xf>
    <xf numFmtId="0" fontId="31" fillId="0" borderId="0" xfId="0" quotePrefix="1" applyFont="1" applyAlignment="1">
      <alignment horizontal="center"/>
    </xf>
    <xf numFmtId="14" fontId="31" fillId="0" borderId="0" xfId="0" quotePrefix="1" applyNumberFormat="1" applyFont="1" applyAlignment="1">
      <alignment horizontal="center"/>
    </xf>
    <xf numFmtId="0" fontId="5" fillId="6" borderId="0" xfId="10" applyFill="1" applyAlignment="1">
      <alignment horizontal="center"/>
    </xf>
    <xf numFmtId="0" fontId="13" fillId="6" borderId="0" xfId="0" applyFont="1" applyFill="1" applyAlignment="1">
      <alignment horizontal="left"/>
    </xf>
    <xf numFmtId="0" fontId="5" fillId="6" borderId="0" xfId="10" applyFill="1"/>
    <xf numFmtId="0" fontId="15" fillId="6" borderId="0" xfId="0" applyFont="1" applyFill="1" applyAlignment="1">
      <alignment horizontal="left"/>
    </xf>
    <xf numFmtId="0" fontId="16" fillId="6" borderId="0" xfId="0" applyFont="1" applyFill="1"/>
    <xf numFmtId="0" fontId="18" fillId="6" borderId="0" xfId="12" applyFill="1" applyAlignment="1">
      <alignment horizontal="left"/>
    </xf>
    <xf numFmtId="10" fontId="6" fillId="6" borderId="7" xfId="4" applyNumberFormat="1" applyFont="1" applyFill="1" applyBorder="1" applyAlignment="1">
      <alignment horizontal="center"/>
    </xf>
    <xf numFmtId="10" fontId="6" fillId="6" borderId="0" xfId="4" applyNumberFormat="1" applyFont="1" applyFill="1" applyBorder="1" applyAlignment="1">
      <alignment horizontal="center"/>
    </xf>
    <xf numFmtId="10" fontId="6" fillId="6" borderId="1" xfId="4" applyNumberFormat="1" applyFont="1" applyFill="1" applyBorder="1" applyAlignment="1">
      <alignment horizontal="center"/>
    </xf>
    <xf numFmtId="10" fontId="5" fillId="6" borderId="0" xfId="4" applyNumberFormat="1" applyFont="1" applyFill="1" applyBorder="1" applyAlignment="1">
      <alignment horizontal="center"/>
    </xf>
    <xf numFmtId="10" fontId="5" fillId="0" borderId="0" xfId="4" quotePrefix="1" applyNumberFormat="1" applyFont="1" applyFill="1" applyAlignment="1">
      <alignment horizontal="center"/>
    </xf>
    <xf numFmtId="1" fontId="5" fillId="0" borderId="0" xfId="4" quotePrefix="1" applyNumberFormat="1" applyFont="1" applyFill="1" applyAlignment="1">
      <alignment horizontal="center"/>
    </xf>
    <xf numFmtId="1" fontId="5" fillId="0" borderId="0" xfId="0" quotePrefix="1" applyNumberFormat="1" applyFont="1" applyAlignment="1">
      <alignment horizontal="center"/>
    </xf>
    <xf numFmtId="0" fontId="0" fillId="0" borderId="0" xfId="0" quotePrefix="1" applyAlignment="1">
      <alignment horizontal="center"/>
    </xf>
    <xf numFmtId="1" fontId="0" fillId="0" borderId="0" xfId="0" quotePrefix="1" applyNumberFormat="1" applyAlignment="1">
      <alignment horizontal="center"/>
    </xf>
    <xf numFmtId="1" fontId="5" fillId="0" borderId="0" xfId="0" applyNumberFormat="1" applyFont="1" applyAlignment="1">
      <alignment horizontal="center"/>
    </xf>
    <xf numFmtId="14" fontId="0" fillId="0" borderId="0" xfId="0" quotePrefix="1" applyNumberFormat="1" applyAlignment="1">
      <alignment horizontal="center"/>
    </xf>
    <xf numFmtId="10" fontId="0" fillId="0" borderId="0" xfId="4" applyNumberFormat="1" applyFont="1" applyFill="1" applyAlignment="1">
      <alignment horizontal="center"/>
    </xf>
    <xf numFmtId="10" fontId="5" fillId="0" borderId="0" xfId="4" applyNumberFormat="1" applyFont="1" applyFill="1" applyBorder="1" applyAlignment="1">
      <alignment horizontal="left"/>
    </xf>
    <xf numFmtId="10" fontId="7" fillId="5" borderId="2" xfId="6" applyNumberFormat="1" applyFont="1" applyFill="1" applyBorder="1" applyAlignment="1">
      <alignment horizontal="left" wrapText="1"/>
    </xf>
    <xf numFmtId="0" fontId="6" fillId="6" borderId="0" xfId="0" applyFont="1" applyFill="1" applyAlignment="1">
      <alignment horizontal="left"/>
    </xf>
    <xf numFmtId="0" fontId="16" fillId="6" borderId="0" xfId="0" applyFont="1" applyFill="1" applyAlignment="1">
      <alignment horizontal="left"/>
    </xf>
    <xf numFmtId="0" fontId="15" fillId="6" borderId="0" xfId="10" applyFont="1" applyFill="1" applyAlignment="1">
      <alignment horizontal="left"/>
    </xf>
    <xf numFmtId="0" fontId="16" fillId="6" borderId="0" xfId="10" applyFont="1" applyFill="1"/>
    <xf numFmtId="0" fontId="5" fillId="6" borderId="1" xfId="0" applyFont="1" applyFill="1" applyBorder="1" applyAlignment="1">
      <alignment horizontal="left"/>
    </xf>
    <xf numFmtId="10" fontId="5" fillId="6" borderId="0" xfId="4" applyNumberFormat="1" applyFont="1" applyFill="1" applyBorder="1" applyAlignment="1">
      <alignment horizontal="left"/>
    </xf>
    <xf numFmtId="14" fontId="5" fillId="6" borderId="0" xfId="10" applyNumberFormat="1" applyFill="1" applyAlignment="1">
      <alignment horizontal="left"/>
    </xf>
    <xf numFmtId="0" fontId="5" fillId="6" borderId="0" xfId="0" applyFont="1" applyFill="1" applyAlignment="1">
      <alignment horizontal="left"/>
    </xf>
    <xf numFmtId="0" fontId="13" fillId="6" borderId="11" xfId="0" applyFont="1" applyFill="1" applyBorder="1" applyAlignment="1">
      <alignment horizontal="left"/>
    </xf>
    <xf numFmtId="0" fontId="5" fillId="6" borderId="12" xfId="0" applyFont="1" applyFill="1" applyBorder="1" applyAlignment="1">
      <alignment horizontal="left"/>
    </xf>
    <xf numFmtId="10" fontId="5" fillId="6" borderId="13" xfId="4" applyNumberFormat="1" applyFont="1" applyFill="1" applyBorder="1" applyAlignment="1">
      <alignment horizontal="center"/>
    </xf>
    <xf numFmtId="10" fontId="5" fillId="6" borderId="12" xfId="4" applyNumberFormat="1" applyFont="1" applyFill="1" applyBorder="1" applyAlignment="1">
      <alignment horizontal="center"/>
    </xf>
    <xf numFmtId="0" fontId="15" fillId="6" borderId="14" xfId="0" applyFont="1" applyFill="1" applyBorder="1" applyAlignment="1">
      <alignment horizontal="left"/>
    </xf>
    <xf numFmtId="10" fontId="17" fillId="2" borderId="16" xfId="0" applyNumberFormat="1" applyFont="1" applyFill="1" applyBorder="1" applyAlignment="1">
      <alignment horizontal="left" vertical="center" wrapText="1"/>
    </xf>
    <xf numFmtId="0" fontId="0" fillId="0" borderId="14" xfId="0" applyBorder="1" applyAlignment="1">
      <alignment horizontal="center"/>
    </xf>
    <xf numFmtId="1" fontId="0" fillId="0" borderId="15" xfId="0" applyNumberFormat="1" applyBorder="1" applyAlignment="1">
      <alignment horizontal="center"/>
    </xf>
    <xf numFmtId="10" fontId="5" fillId="6" borderId="7" xfId="4" applyNumberFormat="1" applyFont="1" applyFill="1" applyBorder="1" applyAlignment="1">
      <alignment horizontal="left"/>
    </xf>
    <xf numFmtId="10" fontId="5" fillId="6" borderId="1" xfId="4" applyNumberFormat="1" applyFont="1" applyFill="1" applyBorder="1" applyAlignment="1">
      <alignment horizontal="left"/>
    </xf>
    <xf numFmtId="0" fontId="5" fillId="6" borderId="7" xfId="10" applyFill="1" applyBorder="1" applyAlignment="1">
      <alignment horizontal="center"/>
    </xf>
    <xf numFmtId="165" fontId="5" fillId="0" borderId="22" xfId="2" applyNumberFormat="1" applyFont="1" applyFill="1" applyBorder="1" applyAlignment="1">
      <alignment horizontal="center" vertical="center"/>
    </xf>
    <xf numFmtId="165" fontId="5" fillId="0" borderId="26" xfId="2" applyNumberFormat="1" applyFont="1" applyFill="1" applyBorder="1" applyAlignment="1">
      <alignment horizontal="center" vertical="center"/>
    </xf>
    <xf numFmtId="165" fontId="5" fillId="0" borderId="28" xfId="2" applyNumberFormat="1" applyFont="1" applyFill="1" applyBorder="1" applyAlignment="1">
      <alignment horizontal="center" vertical="center"/>
    </xf>
    <xf numFmtId="0" fontId="5" fillId="3" borderId="29" xfId="0" applyFont="1" applyFill="1" applyBorder="1" applyAlignment="1">
      <alignment horizontal="center"/>
    </xf>
    <xf numFmtId="14" fontId="7" fillId="3" borderId="29" xfId="0" applyNumberFormat="1" applyFont="1" applyFill="1" applyBorder="1" applyAlignment="1">
      <alignment horizontal="left"/>
    </xf>
    <xf numFmtId="10" fontId="5" fillId="3" borderId="29" xfId="4" applyNumberFormat="1" applyFont="1" applyFill="1" applyBorder="1" applyAlignment="1">
      <alignment horizontal="center" vertical="center"/>
    </xf>
    <xf numFmtId="10" fontId="5" fillId="3" borderId="24" xfId="4" applyNumberFormat="1" applyFont="1" applyFill="1" applyBorder="1" applyAlignment="1">
      <alignment horizontal="center"/>
    </xf>
    <xf numFmtId="10" fontId="5" fillId="3" borderId="24" xfId="4" applyNumberFormat="1" applyFont="1" applyFill="1" applyBorder="1" applyAlignment="1">
      <alignment horizontal="center" vertical="center"/>
    </xf>
    <xf numFmtId="14" fontId="7" fillId="3" borderId="34" xfId="0" applyNumberFormat="1" applyFont="1" applyFill="1" applyBorder="1" applyAlignment="1">
      <alignment horizontal="left"/>
    </xf>
    <xf numFmtId="0" fontId="5" fillId="3" borderId="34" xfId="0" applyFont="1" applyFill="1" applyBorder="1" applyAlignment="1">
      <alignment horizontal="center"/>
    </xf>
    <xf numFmtId="10" fontId="6" fillId="6" borderId="36" xfId="4" applyNumberFormat="1" applyFont="1" applyFill="1" applyBorder="1" applyAlignment="1">
      <alignment horizontal="center"/>
    </xf>
    <xf numFmtId="10" fontId="6" fillId="6" borderId="37" xfId="4" applyNumberFormat="1" applyFont="1" applyFill="1" applyBorder="1" applyAlignment="1">
      <alignment horizontal="center"/>
    </xf>
    <xf numFmtId="10" fontId="6" fillId="6" borderId="38" xfId="4" applyNumberFormat="1" applyFont="1" applyFill="1" applyBorder="1" applyAlignment="1">
      <alignment horizontal="center"/>
    </xf>
    <xf numFmtId="0" fontId="15" fillId="6" borderId="14" xfId="0" applyFont="1" applyFill="1" applyBorder="1" applyAlignment="1">
      <alignment horizontal="left" vertical="top"/>
    </xf>
    <xf numFmtId="0" fontId="17" fillId="2" borderId="39" xfId="0" applyFont="1" applyFill="1" applyBorder="1" applyAlignment="1">
      <alignment horizontal="left" wrapText="1"/>
    </xf>
    <xf numFmtId="164" fontId="17" fillId="2" borderId="42" xfId="4" applyNumberFormat="1" applyFont="1" applyFill="1" applyBorder="1" applyAlignment="1">
      <alignment horizontal="center" wrapText="1"/>
    </xf>
    <xf numFmtId="0" fontId="17" fillId="2" borderId="3" xfId="0" applyFont="1" applyFill="1" applyBorder="1" applyAlignment="1">
      <alignment horizontal="center" wrapText="1"/>
    </xf>
    <xf numFmtId="164" fontId="5" fillId="0" borderId="0" xfId="4" applyNumberFormat="1" applyFont="1" applyFill="1" applyBorder="1" applyAlignment="1">
      <alignment horizontal="center"/>
    </xf>
    <xf numFmtId="0" fontId="5" fillId="0" borderId="21" xfId="0" applyFont="1" applyBorder="1" applyAlignment="1">
      <alignment horizontal="center"/>
    </xf>
    <xf numFmtId="0" fontId="11" fillId="0" borderId="32" xfId="0" applyFont="1" applyBorder="1" applyAlignment="1">
      <alignment horizontal="center"/>
    </xf>
    <xf numFmtId="10" fontId="5" fillId="0" borderId="28" xfId="4" applyNumberFormat="1" applyFont="1" applyFill="1" applyBorder="1" applyAlignment="1">
      <alignment horizontal="center"/>
    </xf>
    <xf numFmtId="0" fontId="7" fillId="3" borderId="34" xfId="10" applyFont="1" applyFill="1" applyBorder="1" applyAlignment="1">
      <alignment horizontal="left"/>
    </xf>
    <xf numFmtId="0" fontId="16" fillId="0" borderId="0" xfId="10" applyFont="1"/>
    <xf numFmtId="0" fontId="17" fillId="2" borderId="7" xfId="10" applyFont="1" applyFill="1" applyBorder="1" applyAlignment="1">
      <alignment horizontal="center" wrapText="1"/>
    </xf>
    <xf numFmtId="0" fontId="7" fillId="0" borderId="2" xfId="0" applyFont="1" applyBorder="1" applyAlignment="1">
      <alignment horizontal="center"/>
    </xf>
    <xf numFmtId="0" fontId="31" fillId="0" borderId="0" xfId="0" applyFont="1" applyAlignment="1">
      <alignment horizontal="left" vertical="center"/>
    </xf>
    <xf numFmtId="10" fontId="17" fillId="2" borderId="10" xfId="0" applyNumberFormat="1" applyFont="1" applyFill="1" applyBorder="1" applyAlignment="1">
      <alignment horizontal="center" vertical="center" wrapText="1"/>
    </xf>
    <xf numFmtId="10" fontId="17" fillId="2" borderId="2" xfId="0" applyNumberFormat="1" applyFont="1" applyFill="1" applyBorder="1" applyAlignment="1">
      <alignment horizontal="center" vertical="center" wrapText="1"/>
    </xf>
    <xf numFmtId="1" fontId="17" fillId="2" borderId="17" xfId="0" applyNumberFormat="1" applyFont="1" applyFill="1" applyBorder="1" applyAlignment="1">
      <alignment horizontal="center" vertical="center" wrapText="1"/>
    </xf>
    <xf numFmtId="0" fontId="5" fillId="6" borderId="52" xfId="0" applyFont="1" applyFill="1" applyBorder="1" applyAlignment="1">
      <alignment horizontal="left"/>
    </xf>
    <xf numFmtId="0" fontId="5" fillId="0" borderId="51" xfId="0" applyFont="1" applyBorder="1" applyAlignment="1">
      <alignment horizontal="left"/>
    </xf>
    <xf numFmtId="9" fontId="5" fillId="0" borderId="27" xfId="10" applyNumberFormat="1" applyBorder="1" applyAlignment="1">
      <alignment horizontal="center"/>
    </xf>
    <xf numFmtId="0" fontId="5" fillId="0" borderId="27" xfId="10" applyBorder="1" applyAlignment="1">
      <alignment horizontal="center"/>
    </xf>
    <xf numFmtId="0" fontId="5" fillId="0" borderId="21" xfId="10" applyBorder="1" applyAlignment="1">
      <alignment horizontal="center"/>
    </xf>
    <xf numFmtId="0" fontId="5" fillId="0" borderId="23" xfId="10" applyBorder="1"/>
    <xf numFmtId="9" fontId="5" fillId="0" borderId="23" xfId="10" applyNumberFormat="1" applyBorder="1" applyAlignment="1">
      <alignment horizontal="center"/>
    </xf>
    <xf numFmtId="0" fontId="5" fillId="0" borderId="22" xfId="10" applyBorder="1" applyAlignment="1">
      <alignment horizontal="center"/>
    </xf>
    <xf numFmtId="0" fontId="17" fillId="2" borderId="43" xfId="0" applyFont="1" applyFill="1" applyBorder="1" applyAlignment="1">
      <alignment horizontal="center" vertical="center" wrapText="1"/>
    </xf>
    <xf numFmtId="0" fontId="17" fillId="2" borderId="44" xfId="0" applyFont="1" applyFill="1" applyBorder="1" applyAlignment="1">
      <alignment horizontal="left" vertical="center" wrapText="1"/>
    </xf>
    <xf numFmtId="0" fontId="17" fillId="2" borderId="40" xfId="0" applyFont="1" applyFill="1" applyBorder="1" applyAlignment="1">
      <alignment horizontal="center" vertical="center" wrapText="1"/>
    </xf>
    <xf numFmtId="0" fontId="17" fillId="2" borderId="41" xfId="0" applyFont="1" applyFill="1" applyBorder="1" applyAlignment="1">
      <alignment horizontal="left" vertical="center" wrapText="1"/>
    </xf>
    <xf numFmtId="0" fontId="17" fillId="2" borderId="46" xfId="10" applyFont="1" applyFill="1" applyBorder="1" applyAlignment="1">
      <alignment horizontal="center" vertical="center"/>
    </xf>
    <xf numFmtId="0" fontId="17" fillId="2" borderId="7" xfId="10" applyFont="1" applyFill="1" applyBorder="1" applyAlignment="1">
      <alignment horizontal="left" vertical="center"/>
    </xf>
    <xf numFmtId="0" fontId="17" fillId="2" borderId="47" xfId="10" applyFont="1" applyFill="1" applyBorder="1" applyAlignment="1">
      <alignment horizontal="center" vertical="center" wrapText="1"/>
    </xf>
    <xf numFmtId="0" fontId="11" fillId="0" borderId="0" xfId="0" applyFont="1"/>
    <xf numFmtId="10" fontId="0" fillId="0" borderId="0" xfId="4" applyNumberFormat="1" applyFont="1"/>
    <xf numFmtId="0" fontId="14" fillId="6" borderId="0" xfId="34" applyFont="1" applyFill="1" applyAlignment="1">
      <alignment horizontal="left"/>
    </xf>
    <xf numFmtId="0" fontId="33" fillId="6" borderId="0" xfId="0" applyFont="1" applyFill="1"/>
    <xf numFmtId="0" fontId="0" fillId="6" borderId="0" xfId="0" applyFill="1"/>
    <xf numFmtId="0" fontId="34" fillId="6" borderId="0" xfId="34" applyFont="1" applyFill="1" applyAlignment="1">
      <alignment horizontal="right"/>
    </xf>
    <xf numFmtId="0" fontId="35" fillId="6" borderId="0" xfId="34" applyFont="1" applyFill="1" applyAlignment="1">
      <alignment horizontal="center"/>
    </xf>
    <xf numFmtId="10" fontId="35" fillId="6" borderId="0" xfId="46" applyNumberFormat="1" applyFont="1" applyFill="1" applyAlignment="1">
      <alignment horizontal="left"/>
    </xf>
    <xf numFmtId="164" fontId="35" fillId="6" borderId="0" xfId="46" applyNumberFormat="1" applyFont="1" applyFill="1" applyAlignment="1">
      <alignment horizontal="center"/>
    </xf>
    <xf numFmtId="0" fontId="34" fillId="6" borderId="0" xfId="34" applyFont="1" applyFill="1" applyAlignment="1">
      <alignment horizontal="left"/>
    </xf>
    <xf numFmtId="0" fontId="5" fillId="0" borderId="0" xfId="0" applyFont="1" applyAlignment="1">
      <alignment horizontal="center" vertical="center"/>
    </xf>
    <xf numFmtId="14" fontId="11" fillId="0" borderId="0" xfId="0" applyNumberFormat="1" applyFont="1" applyAlignment="1">
      <alignment horizontal="left"/>
    </xf>
    <xf numFmtId="14" fontId="21" fillId="0" borderId="0" xfId="0" applyNumberFormat="1" applyFont="1" applyAlignment="1">
      <alignment horizontal="left"/>
    </xf>
    <xf numFmtId="14" fontId="7" fillId="0" borderId="0" xfId="0" applyNumberFormat="1" applyFont="1" applyAlignment="1">
      <alignment horizontal="left"/>
    </xf>
    <xf numFmtId="0" fontId="21" fillId="0" borderId="0" xfId="0" quotePrefix="1" applyFont="1" applyAlignment="1">
      <alignment horizontal="left"/>
    </xf>
    <xf numFmtId="14" fontId="7" fillId="0" borderId="0" xfId="0" quotePrefix="1" applyNumberFormat="1" applyFont="1" applyAlignment="1">
      <alignment horizontal="left"/>
    </xf>
    <xf numFmtId="0" fontId="21" fillId="0" borderId="0" xfId="0" applyFont="1" applyAlignment="1">
      <alignment horizontal="left"/>
    </xf>
    <xf numFmtId="14" fontId="7" fillId="0" borderId="0" xfId="0" quotePrefix="1" applyNumberFormat="1" applyFont="1"/>
    <xf numFmtId="10" fontId="5" fillId="0" borderId="0" xfId="4" quotePrefix="1" applyNumberFormat="1" applyFont="1" applyFill="1" applyBorder="1" applyAlignment="1">
      <alignment horizontal="left"/>
    </xf>
    <xf numFmtId="14" fontId="5" fillId="0" borderId="0" xfId="0" applyNumberFormat="1" applyFont="1"/>
    <xf numFmtId="10" fontId="7" fillId="0" borderId="0" xfId="4" applyNumberFormat="1" applyFont="1" applyFill="1" applyBorder="1" applyAlignment="1">
      <alignment horizontal="left"/>
    </xf>
    <xf numFmtId="0" fontId="5" fillId="0" borderId="0" xfId="0" quotePrefix="1" applyFont="1"/>
    <xf numFmtId="0" fontId="7" fillId="0" borderId="0" xfId="0" quotePrefix="1" applyFont="1"/>
    <xf numFmtId="0" fontId="5" fillId="0" borderId="31" xfId="0" applyFont="1" applyBorder="1" applyAlignment="1">
      <alignment horizontal="center"/>
    </xf>
    <xf numFmtId="0" fontId="5" fillId="0" borderId="30" xfId="0" applyFont="1" applyBorder="1" applyAlignment="1">
      <alignment horizontal="center"/>
    </xf>
    <xf numFmtId="0" fontId="5" fillId="0" borderId="31" xfId="0" quotePrefix="1" applyFont="1" applyBorder="1" applyAlignment="1">
      <alignment horizontal="center"/>
    </xf>
    <xf numFmtId="0" fontId="5" fillId="0" borderId="23" xfId="0" applyFont="1" applyBorder="1"/>
    <xf numFmtId="0" fontId="17" fillId="2" borderId="53" xfId="10" applyFont="1" applyFill="1" applyBorder="1" applyAlignment="1">
      <alignment horizontal="center" vertical="center"/>
    </xf>
    <xf numFmtId="0" fontId="17" fillId="2" borderId="54" xfId="10" applyFont="1" applyFill="1" applyBorder="1" applyAlignment="1">
      <alignment horizontal="left" vertical="center"/>
    </xf>
    <xf numFmtId="0" fontId="17" fillId="2" borderId="54" xfId="10" applyFont="1" applyFill="1" applyBorder="1" applyAlignment="1">
      <alignment horizontal="center" wrapText="1"/>
    </xf>
    <xf numFmtId="0" fontId="17" fillId="2" borderId="54" xfId="10" applyFont="1" applyFill="1" applyBorder="1" applyAlignment="1">
      <alignment horizontal="center" vertical="center" wrapText="1"/>
    </xf>
    <xf numFmtId="0" fontId="5" fillId="3" borderId="33" xfId="10" applyFill="1" applyBorder="1" applyAlignment="1">
      <alignment horizontal="center"/>
    </xf>
    <xf numFmtId="0" fontId="5" fillId="3" borderId="34" xfId="10" applyFill="1" applyBorder="1" applyAlignment="1">
      <alignment horizontal="center"/>
    </xf>
    <xf numFmtId="0" fontId="5" fillId="0" borderId="31" xfId="10" applyBorder="1" applyAlignment="1">
      <alignment horizontal="center"/>
    </xf>
    <xf numFmtId="0" fontId="5" fillId="0" borderId="27" xfId="10" quotePrefix="1" applyBorder="1" applyAlignment="1">
      <alignment horizontal="left"/>
    </xf>
    <xf numFmtId="0" fontId="5" fillId="0" borderId="23" xfId="10" quotePrefix="1" applyBorder="1" applyAlignment="1">
      <alignment horizontal="left"/>
    </xf>
    <xf numFmtId="0" fontId="5" fillId="0" borderId="23" xfId="10" applyBorder="1" applyAlignment="1">
      <alignment horizontal="center"/>
    </xf>
    <xf numFmtId="0" fontId="5" fillId="0" borderId="30" xfId="10" applyBorder="1" applyAlignment="1">
      <alignment horizontal="center"/>
    </xf>
    <xf numFmtId="0" fontId="5" fillId="0" borderId="25" xfId="10" quotePrefix="1" applyBorder="1" applyAlignment="1">
      <alignment horizontal="left"/>
    </xf>
    <xf numFmtId="9" fontId="5" fillId="0" borderId="25" xfId="10" applyNumberFormat="1" applyBorder="1" applyAlignment="1">
      <alignment horizontal="center"/>
    </xf>
    <xf numFmtId="0" fontId="5" fillId="0" borderId="25" xfId="10" applyBorder="1" applyAlignment="1">
      <alignment horizontal="center"/>
    </xf>
    <xf numFmtId="0" fontId="5" fillId="0" borderId="32" xfId="10" applyBorder="1" applyAlignment="1">
      <alignment horizontal="center"/>
    </xf>
    <xf numFmtId="0" fontId="5" fillId="0" borderId="0" xfId="10" quotePrefix="1" applyAlignment="1">
      <alignment horizontal="left"/>
    </xf>
    <xf numFmtId="9" fontId="5" fillId="0" borderId="0" xfId="10" applyNumberFormat="1" applyAlignment="1">
      <alignment horizontal="center"/>
    </xf>
    <xf numFmtId="0" fontId="5" fillId="0" borderId="27" xfId="10" applyBorder="1" applyAlignment="1">
      <alignment horizontal="left"/>
    </xf>
    <xf numFmtId="0" fontId="5" fillId="0" borderId="23" xfId="10" applyBorder="1" applyAlignment="1">
      <alignment horizontal="left"/>
    </xf>
    <xf numFmtId="0" fontId="5" fillId="0" borderId="21" xfId="10" quotePrefix="1" applyBorder="1" applyAlignment="1">
      <alignment horizontal="center"/>
    </xf>
    <xf numFmtId="0" fontId="5" fillId="0" borderId="27" xfId="0" applyFont="1" applyBorder="1" applyAlignment="1">
      <alignment horizontal="left"/>
    </xf>
    <xf numFmtId="0" fontId="5" fillId="0" borderId="23" xfId="0" applyFont="1" applyBorder="1" applyAlignment="1">
      <alignment horizontal="left"/>
    </xf>
    <xf numFmtId="0" fontId="5" fillId="0" borderId="23" xfId="0" quotePrefix="1" applyFont="1" applyBorder="1" applyAlignment="1">
      <alignment horizontal="left"/>
    </xf>
    <xf numFmtId="0" fontId="5" fillId="0" borderId="23" xfId="0" applyFont="1" applyBorder="1" applyAlignment="1">
      <alignment vertical="center"/>
    </xf>
    <xf numFmtId="0" fontId="5" fillId="0" borderId="25" xfId="0" quotePrefix="1" applyFont="1" applyBorder="1" applyAlignment="1">
      <alignment horizontal="left"/>
    </xf>
    <xf numFmtId="0" fontId="11" fillId="0" borderId="31" xfId="0" applyFont="1" applyBorder="1" applyAlignment="1">
      <alignment horizontal="center"/>
    </xf>
    <xf numFmtId="0" fontId="5" fillId="0" borderId="27" xfId="0" applyFont="1" applyBorder="1" applyAlignment="1">
      <alignment vertical="center"/>
    </xf>
    <xf numFmtId="0" fontId="11" fillId="0" borderId="21" xfId="0" applyFont="1" applyBorder="1" applyAlignment="1">
      <alignment horizontal="center"/>
    </xf>
    <xf numFmtId="0" fontId="5" fillId="0" borderId="30" xfId="10" quotePrefix="1" applyBorder="1" applyAlignment="1">
      <alignment horizontal="center"/>
    </xf>
    <xf numFmtId="0" fontId="5" fillId="0" borderId="25" xfId="10" applyBorder="1" applyAlignment="1">
      <alignment horizontal="left"/>
    </xf>
    <xf numFmtId="9" fontId="5" fillId="0" borderId="0" xfId="10" applyNumberFormat="1" applyAlignment="1">
      <alignment horizontal="center" vertical="center"/>
    </xf>
    <xf numFmtId="0" fontId="5" fillId="0" borderId="0" xfId="10" applyAlignment="1">
      <alignment horizontal="center" vertical="center"/>
    </xf>
    <xf numFmtId="0" fontId="11" fillId="0" borderId="55" xfId="10" applyFont="1" applyBorder="1"/>
    <xf numFmtId="9" fontId="5" fillId="0" borderId="27" xfId="10" applyNumberFormat="1" applyBorder="1" applyAlignment="1">
      <alignment horizontal="center" vertical="center"/>
    </xf>
    <xf numFmtId="0" fontId="5" fillId="0" borderId="27" xfId="10" applyBorder="1" applyAlignment="1">
      <alignment horizontal="center" vertical="center"/>
    </xf>
    <xf numFmtId="0" fontId="11" fillId="0" borderId="27" xfId="0" applyFont="1" applyBorder="1"/>
    <xf numFmtId="0" fontId="17" fillId="2" borderId="56" xfId="10" applyFont="1" applyFill="1" applyBorder="1" applyAlignment="1">
      <alignment horizontal="center" vertical="center" wrapText="1"/>
    </xf>
    <xf numFmtId="0" fontId="17" fillId="2" borderId="56" xfId="10" applyFont="1" applyFill="1" applyBorder="1" applyAlignment="1">
      <alignment horizontal="center" wrapText="1"/>
    </xf>
    <xf numFmtId="0" fontId="5" fillId="3" borderId="35" xfId="10" applyFill="1" applyBorder="1" applyAlignment="1">
      <alignment horizontal="center"/>
    </xf>
    <xf numFmtId="164" fontId="5" fillId="6" borderId="0" xfId="4" applyNumberFormat="1" applyFont="1" applyFill="1" applyBorder="1" applyAlignment="1">
      <alignment horizontal="center"/>
    </xf>
    <xf numFmtId="164" fontId="5" fillId="0" borderId="0" xfId="10" applyNumberFormat="1"/>
    <xf numFmtId="0" fontId="5" fillId="0" borderId="21" xfId="0" quotePrefix="1" applyFont="1" applyBorder="1" applyAlignment="1">
      <alignment horizontal="center"/>
    </xf>
    <xf numFmtId="0" fontId="5" fillId="0" borderId="22" xfId="0" applyFont="1" applyBorder="1" applyAlignment="1">
      <alignment horizontal="left" vertical="center"/>
    </xf>
    <xf numFmtId="14" fontId="5" fillId="0" borderId="31" xfId="0" quotePrefix="1" applyNumberFormat="1" applyFont="1" applyBorder="1" applyAlignment="1">
      <alignment horizontal="center" vertical="center"/>
    </xf>
    <xf numFmtId="14" fontId="5" fillId="0" borderId="21" xfId="0" quotePrefix="1" applyNumberFormat="1" applyFont="1" applyBorder="1" applyAlignment="1">
      <alignment horizontal="center" vertical="center"/>
    </xf>
    <xf numFmtId="0" fontId="5" fillId="0" borderId="21" xfId="0" applyFont="1" applyBorder="1" applyAlignment="1">
      <alignment horizontal="center" vertical="center"/>
    </xf>
    <xf numFmtId="14" fontId="5" fillId="0" borderId="27" xfId="0" quotePrefix="1" applyNumberFormat="1" applyFont="1" applyBorder="1" applyAlignment="1">
      <alignment horizontal="center" vertical="center"/>
    </xf>
    <xf numFmtId="14" fontId="5" fillId="0" borderId="23" xfId="0" quotePrefix="1" applyNumberFormat="1" applyFont="1" applyBorder="1" applyAlignment="1">
      <alignment horizontal="center" vertical="center"/>
    </xf>
    <xf numFmtId="14" fontId="5" fillId="0" borderId="25" xfId="0" quotePrefix="1" applyNumberFormat="1" applyFont="1" applyBorder="1" applyAlignment="1">
      <alignment horizontal="center" vertical="center"/>
    </xf>
    <xf numFmtId="10" fontId="5" fillId="0" borderId="27" xfId="4" applyNumberFormat="1" applyFont="1" applyFill="1" applyBorder="1" applyAlignment="1">
      <alignment horizontal="center" vertical="center"/>
    </xf>
    <xf numFmtId="0" fontId="5" fillId="3" borderId="34" xfId="0" applyFont="1" applyFill="1" applyBorder="1" applyAlignment="1">
      <alignment horizontal="center" vertical="center"/>
    </xf>
    <xf numFmtId="14" fontId="7" fillId="3" borderId="34" xfId="0" applyNumberFormat="1" applyFont="1" applyFill="1" applyBorder="1" applyAlignment="1">
      <alignment horizontal="left" vertical="center"/>
    </xf>
    <xf numFmtId="14" fontId="5" fillId="0" borderId="23" xfId="0" quotePrefix="1" applyNumberFormat="1" applyFont="1" applyBorder="1" applyAlignment="1">
      <alignment vertical="center"/>
    </xf>
    <xf numFmtId="14" fontId="7" fillId="3" borderId="34" xfId="0" applyNumberFormat="1" applyFont="1" applyFill="1" applyBorder="1" applyAlignment="1">
      <alignment vertical="center"/>
    </xf>
    <xf numFmtId="14" fontId="7" fillId="3" borderId="29" xfId="0" applyNumberFormat="1" applyFont="1" applyFill="1" applyBorder="1" applyAlignment="1">
      <alignment horizontal="left" vertical="center"/>
    </xf>
    <xf numFmtId="14" fontId="6" fillId="0" borderId="0" xfId="0" quotePrefix="1" applyNumberFormat="1"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1" fontId="6" fillId="0" borderId="0" xfId="4" applyNumberFormat="1" applyFont="1" applyFill="1" applyBorder="1" applyAlignment="1">
      <alignment horizontal="center" vertical="center"/>
    </xf>
    <xf numFmtId="14" fontId="0" fillId="0" borderId="0" xfId="0" applyNumberFormat="1" applyAlignment="1">
      <alignment horizontal="center" vertical="center"/>
    </xf>
    <xf numFmtId="10" fontId="17" fillId="2" borderId="44" xfId="0" applyNumberFormat="1" applyFont="1" applyFill="1" applyBorder="1" applyAlignment="1">
      <alignment horizontal="center" vertical="center" wrapText="1"/>
    </xf>
    <xf numFmtId="0" fontId="5" fillId="3" borderId="29" xfId="0" applyFont="1" applyFill="1" applyBorder="1" applyAlignment="1">
      <alignment horizontal="center" vertical="center"/>
    </xf>
    <xf numFmtId="10" fontId="6" fillId="0" borderId="0" xfId="4" applyNumberFormat="1" applyFont="1" applyFill="1" applyAlignment="1">
      <alignment horizontal="center" vertical="center"/>
    </xf>
    <xf numFmtId="0" fontId="6" fillId="0" borderId="0" xfId="4" applyNumberFormat="1" applyFont="1" applyFill="1" applyBorder="1" applyAlignment="1">
      <alignment horizontal="center" vertical="center"/>
    </xf>
    <xf numFmtId="1" fontId="5" fillId="0" borderId="0" xfId="0" quotePrefix="1" applyNumberFormat="1" applyFont="1" applyAlignment="1">
      <alignment horizontal="center" vertical="center"/>
    </xf>
    <xf numFmtId="1" fontId="0" fillId="0" borderId="0" xfId="0" applyNumberFormat="1" applyAlignment="1">
      <alignment horizontal="center" vertical="center"/>
    </xf>
    <xf numFmtId="0" fontId="5" fillId="0" borderId="31" xfId="10" quotePrefix="1" applyBorder="1" applyAlignment="1">
      <alignment horizontal="center"/>
    </xf>
    <xf numFmtId="0" fontId="5" fillId="0" borderId="32" xfId="0" quotePrefix="1" applyFont="1" applyBorder="1" applyAlignment="1">
      <alignment horizontal="center"/>
    </xf>
    <xf numFmtId="14" fontId="5" fillId="8" borderId="0" xfId="0" quotePrefix="1" applyNumberFormat="1" applyFont="1" applyFill="1" applyAlignment="1">
      <alignment horizontal="left"/>
    </xf>
    <xf numFmtId="0" fontId="5" fillId="8" borderId="0" xfId="0" applyFont="1" applyFill="1" applyAlignment="1">
      <alignment horizontal="center"/>
    </xf>
    <xf numFmtId="166" fontId="5" fillId="0" borderId="27" xfId="4" applyNumberFormat="1" applyFont="1" applyFill="1" applyBorder="1" applyAlignment="1">
      <alignment horizontal="center" vertical="center"/>
    </xf>
    <xf numFmtId="0" fontId="5" fillId="6" borderId="21" xfId="10" applyFill="1" applyBorder="1" applyAlignment="1">
      <alignment horizontal="center"/>
    </xf>
    <xf numFmtId="0" fontId="5" fillId="6" borderId="23" xfId="10" applyFill="1" applyBorder="1"/>
    <xf numFmtId="9" fontId="5" fillId="6" borderId="23" xfId="10" applyNumberFormat="1" applyFill="1" applyBorder="1" applyAlignment="1">
      <alignment horizontal="center"/>
    </xf>
    <xf numFmtId="0" fontId="5" fillId="6" borderId="22" xfId="10" applyFill="1" applyBorder="1" applyAlignment="1">
      <alignment horizontal="center"/>
    </xf>
    <xf numFmtId="0" fontId="5" fillId="0" borderId="57" xfId="10" applyBorder="1" applyAlignment="1">
      <alignment horizontal="center"/>
    </xf>
    <xf numFmtId="0" fontId="5" fillId="0" borderId="57" xfId="10" applyBorder="1"/>
    <xf numFmtId="0" fontId="5" fillId="0" borderId="58" xfId="10" applyBorder="1" applyAlignment="1">
      <alignment horizontal="center"/>
    </xf>
    <xf numFmtId="0" fontId="5" fillId="0" borderId="45" xfId="10" applyBorder="1" applyAlignment="1">
      <alignment horizontal="center"/>
    </xf>
    <xf numFmtId="0" fontId="5" fillId="0" borderId="45" xfId="10" quotePrefix="1" applyBorder="1" applyAlignment="1">
      <alignment horizontal="left"/>
    </xf>
    <xf numFmtId="9" fontId="5" fillId="6" borderId="0" xfId="10" applyNumberFormat="1" applyFill="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18" fillId="0" borderId="0" xfId="12" applyAlignment="1">
      <alignment vertical="center"/>
    </xf>
    <xf numFmtId="0" fontId="5" fillId="0" borderId="0" xfId="0" applyFont="1" applyAlignment="1">
      <alignment horizontal="left" vertical="center" wrapText="1"/>
    </xf>
    <xf numFmtId="0" fontId="5" fillId="6" borderId="55" xfId="10" quotePrefix="1" applyFill="1" applyBorder="1" applyAlignment="1">
      <alignment horizontal="left"/>
    </xf>
    <xf numFmtId="0" fontId="5" fillId="0" borderId="57" xfId="10" quotePrefix="1" applyBorder="1" applyAlignment="1">
      <alignment horizontal="left"/>
    </xf>
    <xf numFmtId="0" fontId="11" fillId="0" borderId="59" xfId="0" applyFont="1" applyBorder="1" applyAlignment="1">
      <alignment horizontal="center"/>
    </xf>
    <xf numFmtId="0" fontId="11" fillId="0" borderId="57" xfId="0" applyFont="1" applyBorder="1"/>
    <xf numFmtId="9" fontId="5" fillId="0" borderId="57" xfId="10" applyNumberFormat="1" applyBorder="1" applyAlignment="1">
      <alignment horizontal="center" vertical="center"/>
    </xf>
    <xf numFmtId="0" fontId="5" fillId="0" borderId="57" xfId="10" applyBorder="1" applyAlignment="1">
      <alignment horizontal="center" vertical="center"/>
    </xf>
    <xf numFmtId="10" fontId="5" fillId="0" borderId="60" xfId="4" applyNumberFormat="1" applyFont="1" applyFill="1" applyBorder="1" applyAlignment="1">
      <alignment horizontal="center"/>
    </xf>
    <xf numFmtId="0" fontId="6" fillId="6" borderId="0" xfId="0" applyFont="1" applyFill="1" applyAlignment="1">
      <alignment horizontal="center"/>
    </xf>
    <xf numFmtId="0" fontId="0" fillId="0" borderId="61" xfId="0" applyBorder="1" applyAlignment="1">
      <alignment horizontal="center" vertical="center"/>
    </xf>
    <xf numFmtId="0" fontId="5" fillId="3" borderId="62" xfId="0" applyFont="1" applyFill="1" applyBorder="1" applyAlignment="1">
      <alignment horizontal="center"/>
    </xf>
    <xf numFmtId="0" fontId="5" fillId="3" borderId="63" xfId="0" applyFont="1" applyFill="1" applyBorder="1" applyAlignment="1">
      <alignment horizontal="center"/>
    </xf>
    <xf numFmtId="14" fontId="6" fillId="0" borderId="64" xfId="0" quotePrefix="1" applyNumberFormat="1" applyFont="1" applyBorder="1" applyAlignment="1">
      <alignment horizontal="center"/>
    </xf>
    <xf numFmtId="166" fontId="5" fillId="0" borderId="65" xfId="4" applyNumberFormat="1" applyFont="1" applyFill="1" applyBorder="1" applyAlignment="1">
      <alignment horizontal="center" vertical="center"/>
    </xf>
    <xf numFmtId="0" fontId="6" fillId="0" borderId="66" xfId="0" applyFont="1" applyBorder="1" applyAlignment="1">
      <alignment horizontal="center"/>
    </xf>
    <xf numFmtId="0" fontId="5" fillId="3" borderId="63" xfId="0" applyFont="1" applyFill="1" applyBorder="1" applyAlignment="1">
      <alignment horizontal="center" vertical="center"/>
    </xf>
    <xf numFmtId="0" fontId="6" fillId="0" borderId="67" xfId="0" applyFont="1" applyBorder="1" applyAlignment="1">
      <alignment horizontal="center"/>
    </xf>
    <xf numFmtId="0" fontId="5" fillId="0" borderId="66" xfId="0" applyFont="1" applyBorder="1" applyAlignment="1">
      <alignment horizontal="center"/>
    </xf>
    <xf numFmtId="0" fontId="6" fillId="0" borderId="64" xfId="0" quotePrefix="1" applyFont="1" applyBorder="1" applyAlignment="1">
      <alignment horizontal="center"/>
    </xf>
    <xf numFmtId="0" fontId="6" fillId="0" borderId="64" xfId="0" applyFont="1" applyBorder="1" applyAlignment="1">
      <alignment horizontal="center"/>
    </xf>
    <xf numFmtId="0" fontId="16" fillId="0" borderId="68" xfId="0" applyFont="1" applyBorder="1"/>
    <xf numFmtId="14" fontId="0" fillId="0" borderId="69" xfId="0" applyNumberFormat="1" applyBorder="1" applyAlignment="1">
      <alignment horizontal="center" vertical="center"/>
    </xf>
    <xf numFmtId="0" fontId="17" fillId="2" borderId="70" xfId="0" applyFont="1" applyFill="1" applyBorder="1" applyAlignment="1">
      <alignment horizontal="center" vertical="center" wrapText="1"/>
    </xf>
    <xf numFmtId="10" fontId="17" fillId="2" borderId="71" xfId="0" applyNumberFormat="1" applyFont="1" applyFill="1" applyBorder="1" applyAlignment="1">
      <alignment horizontal="center" vertical="center" wrapText="1"/>
    </xf>
    <xf numFmtId="0" fontId="5" fillId="3" borderId="72" xfId="0" applyFont="1" applyFill="1" applyBorder="1" applyAlignment="1">
      <alignment horizontal="center"/>
    </xf>
    <xf numFmtId="0" fontId="5" fillId="3" borderId="73" xfId="0" applyFont="1" applyFill="1" applyBorder="1" applyAlignment="1">
      <alignment horizontal="center" vertical="center"/>
    </xf>
    <xf numFmtId="0" fontId="5" fillId="0" borderId="64" xfId="0" applyFont="1" applyBorder="1" applyAlignment="1">
      <alignment horizontal="center" vertical="center"/>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5" fillId="3" borderId="72"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3" borderId="62" xfId="0" applyFont="1" applyFill="1" applyBorder="1" applyAlignment="1">
      <alignment horizontal="center" vertical="center"/>
    </xf>
    <xf numFmtId="10" fontId="5" fillId="0" borderId="64" xfId="4" applyNumberFormat="1" applyFont="1" applyFill="1" applyBorder="1" applyAlignment="1">
      <alignment horizontal="center" vertical="center"/>
    </xf>
    <xf numFmtId="0" fontId="6" fillId="0" borderId="68" xfId="0" applyFont="1" applyBorder="1" applyAlignment="1">
      <alignment horizontal="center" vertical="center"/>
    </xf>
    <xf numFmtId="10" fontId="5" fillId="0" borderId="66" xfId="4" applyNumberFormat="1" applyFont="1" applyFill="1" applyBorder="1" applyAlignment="1">
      <alignment horizontal="center" vertical="center"/>
    </xf>
    <xf numFmtId="0" fontId="5" fillId="0" borderId="68" xfId="0" applyFont="1" applyBorder="1" applyAlignment="1">
      <alignment horizontal="center" vertical="center"/>
    </xf>
    <xf numFmtId="0" fontId="6" fillId="0" borderId="74" xfId="0" applyFont="1" applyBorder="1" applyAlignment="1">
      <alignment horizontal="center" vertical="center"/>
    </xf>
    <xf numFmtId="14" fontId="5" fillId="0" borderId="75" xfId="0" quotePrefix="1" applyNumberFormat="1" applyFont="1" applyBorder="1" applyAlignment="1">
      <alignment vertical="center"/>
    </xf>
    <xf numFmtId="10" fontId="5" fillId="0" borderId="76" xfId="4" applyNumberFormat="1" applyFont="1" applyFill="1" applyBorder="1" applyAlignment="1">
      <alignment horizontal="center" vertical="center"/>
    </xf>
    <xf numFmtId="166" fontId="5" fillId="0" borderId="76" xfId="4" applyNumberFormat="1" applyFont="1" applyFill="1" applyBorder="1" applyAlignment="1">
      <alignment horizontal="center" vertical="center"/>
    </xf>
    <xf numFmtId="166" fontId="5" fillId="0" borderId="77" xfId="4" applyNumberFormat="1" applyFont="1" applyFill="1" applyBorder="1" applyAlignment="1">
      <alignment horizontal="center" vertical="center"/>
    </xf>
    <xf numFmtId="0" fontId="5" fillId="6" borderId="57" xfId="10" applyFill="1" applyBorder="1" applyAlignment="1">
      <alignment horizontal="center"/>
    </xf>
    <xf numFmtId="0" fontId="5" fillId="0" borderId="0" xfId="34"/>
    <xf numFmtId="0" fontId="5" fillId="6" borderId="0" xfId="34" applyFill="1" applyAlignment="1">
      <alignment horizontal="left"/>
    </xf>
    <xf numFmtId="0" fontId="19" fillId="0" borderId="0" xfId="34" applyFont="1" applyAlignment="1">
      <alignment vertical="top" wrapText="1"/>
    </xf>
    <xf numFmtId="0" fontId="38" fillId="6" borderId="0" xfId="0" applyFont="1" applyFill="1" applyAlignment="1">
      <alignment horizontal="left"/>
    </xf>
    <xf numFmtId="164" fontId="5" fillId="6" borderId="7" xfId="4" applyNumberFormat="1" applyFont="1" applyFill="1" applyBorder="1" applyAlignment="1">
      <alignment horizontal="center"/>
    </xf>
    <xf numFmtId="164" fontId="5" fillId="6" borderId="1" xfId="4" applyNumberFormat="1" applyFont="1" applyFill="1" applyBorder="1" applyAlignment="1">
      <alignment horizontal="center"/>
    </xf>
    <xf numFmtId="1" fontId="0" fillId="6" borderId="12" xfId="0" applyNumberFormat="1" applyFill="1" applyBorder="1" applyAlignment="1">
      <alignment horizontal="center"/>
    </xf>
    <xf numFmtId="1" fontId="0" fillId="6" borderId="0" xfId="0" applyNumberFormat="1" applyFill="1" applyAlignment="1">
      <alignment horizontal="center"/>
    </xf>
    <xf numFmtId="10" fontId="6" fillId="0" borderId="0" xfId="4" applyNumberFormat="1" applyFont="1" applyFill="1" applyAlignment="1">
      <alignment horizontal="left"/>
    </xf>
    <xf numFmtId="1" fontId="6" fillId="0" borderId="0" xfId="0" applyNumberFormat="1" applyFont="1" applyAlignment="1">
      <alignment horizontal="left"/>
    </xf>
    <xf numFmtId="0" fontId="19" fillId="0" borderId="0" xfId="34" applyFont="1" applyAlignment="1">
      <alignment horizontal="left" vertical="top" wrapText="1"/>
    </xf>
    <xf numFmtId="0" fontId="5" fillId="6" borderId="0" xfId="34" applyFill="1" applyAlignment="1">
      <alignment horizontal="left" vertical="top" wrapText="1"/>
    </xf>
    <xf numFmtId="0" fontId="7" fillId="6" borderId="0" xfId="34" applyFont="1" applyFill="1" applyAlignment="1">
      <alignment horizontal="left" wrapText="1"/>
    </xf>
    <xf numFmtId="0" fontId="7" fillId="6" borderId="0" xfId="34" applyFont="1" applyFill="1" applyAlignment="1">
      <alignment horizontal="left"/>
    </xf>
    <xf numFmtId="0" fontId="7" fillId="0" borderId="0" xfId="34" applyFont="1" applyAlignment="1">
      <alignment horizontal="left"/>
    </xf>
    <xf numFmtId="0" fontId="5" fillId="0" borderId="0" xfId="0" applyFont="1" applyAlignment="1">
      <alignment horizontal="left" vertical="center" wrapText="1"/>
    </xf>
    <xf numFmtId="0" fontId="5" fillId="6" borderId="0" xfId="0" applyFont="1" applyFill="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5" fillId="6" borderId="14"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0" xfId="0" applyFont="1" applyFill="1" applyBorder="1" applyAlignment="1">
      <alignment horizontal="left" vertical="top" wrapText="1"/>
    </xf>
    <xf numFmtId="0" fontId="18" fillId="6" borderId="48" xfId="12" applyFill="1" applyBorder="1" applyAlignment="1">
      <alignment horizontal="center" vertical="center"/>
    </xf>
    <xf numFmtId="0" fontId="18" fillId="6" borderId="49" xfId="12" applyFill="1" applyBorder="1" applyAlignment="1">
      <alignment horizontal="center" vertical="center"/>
    </xf>
    <xf numFmtId="9" fontId="5" fillId="6" borderId="7" xfId="0" applyNumberFormat="1" applyFont="1" applyFill="1" applyBorder="1" applyAlignment="1">
      <alignment horizontal="center" vertical="center"/>
    </xf>
    <xf numFmtId="9" fontId="5" fillId="6" borderId="50" xfId="0" applyNumberFormat="1" applyFont="1" applyFill="1" applyBorder="1" applyAlignment="1">
      <alignment horizontal="center" vertical="center"/>
    </xf>
    <xf numFmtId="0" fontId="5" fillId="6" borderId="0" xfId="0" applyFont="1" applyFill="1" applyAlignment="1">
      <alignment horizontal="center" vertical="center"/>
    </xf>
    <xf numFmtId="0" fontId="5" fillId="6" borderId="50" xfId="0" applyFont="1" applyFill="1" applyBorder="1" applyAlignment="1">
      <alignment horizontal="center" vertical="center"/>
    </xf>
    <xf numFmtId="0" fontId="7" fillId="4" borderId="3" xfId="0" applyFont="1" applyFill="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7" fillId="0" borderId="0" xfId="0" applyFont="1" applyAlignment="1">
      <alignment horizontal="right"/>
    </xf>
    <xf numFmtId="0" fontId="7" fillId="0" borderId="0" xfId="0" quotePrefix="1" applyFont="1" applyAlignment="1">
      <alignment horizontal="right"/>
    </xf>
  </cellXfs>
  <cellStyles count="47">
    <cellStyle name="Comma 2" xfId="1" xr:uid="{00000000-0005-0000-0000-000000000000}"/>
    <cellStyle name="Comma 2 2" xfId="26" xr:uid="{00000000-0005-0000-0000-000001000000}"/>
    <cellStyle name="Comma 3" xfId="13" xr:uid="{00000000-0005-0000-0000-000002000000}"/>
    <cellStyle name="Comma 3 2" xfId="29" xr:uid="{00000000-0005-0000-0000-000003000000}"/>
    <cellStyle name="Comma 4" xfId="40" xr:uid="{00000000-0005-0000-0000-000004000000}"/>
    <cellStyle name="Currency 2" xfId="2" xr:uid="{00000000-0005-0000-0000-000005000000}"/>
    <cellStyle name="Currency 2 2" xfId="27" xr:uid="{00000000-0005-0000-0000-000006000000}"/>
    <cellStyle name="Currency 3" xfId="24" xr:uid="{00000000-0005-0000-0000-000007000000}"/>
    <cellStyle name="Currency 3 2" xfId="39" xr:uid="{00000000-0005-0000-0000-000008000000}"/>
    <cellStyle name="Good 2" xfId="43" xr:uid="{00000000-0005-0000-0000-000009000000}"/>
    <cellStyle name="Heading 1 2" xfId="18" xr:uid="{00000000-0005-0000-0000-00000A000000}"/>
    <cellStyle name="Heading 2 2" xfId="19" xr:uid="{00000000-0005-0000-0000-00000B000000}"/>
    <cellStyle name="Hyperlink" xfId="12" builtinId="8"/>
    <cellStyle name="Hyperlink 2" xfId="3" xr:uid="{00000000-0005-0000-0000-00000D000000}"/>
    <cellStyle name="Hyperlink 2 2" xfId="21" xr:uid="{00000000-0005-0000-0000-00000E000000}"/>
    <cellStyle name="Hyperlink 3" xfId="20" xr:uid="{00000000-0005-0000-0000-00000F000000}"/>
    <cellStyle name="Normal" xfId="0" builtinId="0"/>
    <cellStyle name="Normal 2" xfId="14" xr:uid="{00000000-0005-0000-0000-000011000000}"/>
    <cellStyle name="Normal 2 2" xfId="10" xr:uid="{00000000-0005-0000-0000-000012000000}"/>
    <cellStyle name="Normal 2 2 2" xfId="22" xr:uid="{00000000-0005-0000-0000-000013000000}"/>
    <cellStyle name="Normal 2 2 2 2" xfId="33" xr:uid="{00000000-0005-0000-0000-000014000000}"/>
    <cellStyle name="Normal 2 2 3" xfId="34" xr:uid="{00000000-0005-0000-0000-000015000000}"/>
    <cellStyle name="Normal 2 3" xfId="30" xr:uid="{00000000-0005-0000-0000-000016000000}"/>
    <cellStyle name="Normal 2 4" xfId="35" xr:uid="{00000000-0005-0000-0000-000017000000}"/>
    <cellStyle name="Normal 2 5" xfId="44" xr:uid="{00000000-0005-0000-0000-000018000000}"/>
    <cellStyle name="Normal 3" xfId="23" xr:uid="{00000000-0005-0000-0000-000019000000}"/>
    <cellStyle name="Normal 3 2" xfId="32" xr:uid="{00000000-0005-0000-0000-00001A000000}"/>
    <cellStyle name="Normal 3 3" xfId="41" xr:uid="{00000000-0005-0000-0000-00001B000000}"/>
    <cellStyle name="Normal 3 4" xfId="45" xr:uid="{00000000-0005-0000-0000-00001C000000}"/>
    <cellStyle name="Normal 4" xfId="15" xr:uid="{00000000-0005-0000-0000-00001D000000}"/>
    <cellStyle name="Normal 4 2" xfId="38" xr:uid="{00000000-0005-0000-0000-00001E000000}"/>
    <cellStyle name="Percent" xfId="4" builtinId="5"/>
    <cellStyle name="Percent 2" xfId="5" xr:uid="{00000000-0005-0000-0000-000020000000}"/>
    <cellStyle name="Percent 2 10" xfId="6" xr:uid="{00000000-0005-0000-0000-000021000000}"/>
    <cellStyle name="Percent 2 10 2" xfId="25" xr:uid="{00000000-0005-0000-0000-000022000000}"/>
    <cellStyle name="Percent 2 2" xfId="7" xr:uid="{00000000-0005-0000-0000-000023000000}"/>
    <cellStyle name="Percent 2 2 2" xfId="11" xr:uid="{00000000-0005-0000-0000-000024000000}"/>
    <cellStyle name="Percent 2 4" xfId="46" xr:uid="{C0AA406F-76C2-4049-82F8-9C76ABC34FDD}"/>
    <cellStyle name="Percent 3" xfId="16" xr:uid="{00000000-0005-0000-0000-000025000000}"/>
    <cellStyle name="Percent 3 2" xfId="31" xr:uid="{00000000-0005-0000-0000-000026000000}"/>
    <cellStyle name="Percent 3 2 2" xfId="37" xr:uid="{00000000-0005-0000-0000-000027000000}"/>
    <cellStyle name="Percent 3 3" xfId="36" xr:uid="{00000000-0005-0000-0000-000028000000}"/>
    <cellStyle name="Percent 4" xfId="8" xr:uid="{00000000-0005-0000-0000-000029000000}"/>
    <cellStyle name="Percent 4 2" xfId="28" xr:uid="{00000000-0005-0000-0000-00002A000000}"/>
    <cellStyle name="Percent 5" xfId="42" xr:uid="{00000000-0005-0000-0000-00002B000000}"/>
    <cellStyle name="Style 52" xfId="9" xr:uid="{00000000-0005-0000-0000-00002C000000}"/>
    <cellStyle name="Style 52 2" xfId="17" xr:uid="{00000000-0005-0000-0000-00002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75143</xdr:colOff>
      <xdr:row>0</xdr:row>
      <xdr:rowOff>0</xdr:rowOff>
    </xdr:from>
    <xdr:to>
      <xdr:col>9</xdr:col>
      <xdr:colOff>9525</xdr:colOff>
      <xdr:row>2</xdr:row>
      <xdr:rowOff>203749</xdr:rowOff>
    </xdr:to>
    <xdr:pic>
      <xdr:nvPicPr>
        <xdr:cNvPr id="4" name="Picture 3">
          <a:extLst>
            <a:ext uri="{FF2B5EF4-FFF2-40B4-BE49-F238E27FC236}">
              <a16:creationId xmlns:a16="http://schemas.microsoft.com/office/drawing/2014/main" id="{9A6E3C10-D208-494D-919C-7C7299F4A710}"/>
            </a:ext>
          </a:extLst>
        </xdr:cNvPr>
        <xdr:cNvPicPr>
          <a:picLocks noChangeAspect="1"/>
        </xdr:cNvPicPr>
      </xdr:nvPicPr>
      <xdr:blipFill>
        <a:blip xmlns:r="http://schemas.openxmlformats.org/officeDocument/2006/relationships" r:embed="rId1"/>
        <a:stretch>
          <a:fillRect/>
        </a:stretch>
      </xdr:blipFill>
      <xdr:spPr>
        <a:xfrm>
          <a:off x="6333068" y="0"/>
          <a:ext cx="2401357" cy="851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885825</xdr:colOff>
      <xdr:row>0</xdr:row>
      <xdr:rowOff>0</xdr:rowOff>
    </xdr:from>
    <xdr:to>
      <xdr:col>7</xdr:col>
      <xdr:colOff>6451</xdr:colOff>
      <xdr:row>3</xdr:row>
      <xdr:rowOff>129540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124825" y="0"/>
          <a:ext cx="1997176" cy="634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590550</xdr:colOff>
      <xdr:row>0</xdr:row>
      <xdr:rowOff>19050</xdr:rowOff>
    </xdr:from>
    <xdr:to>
      <xdr:col>4</xdr:col>
      <xdr:colOff>980439</xdr:colOff>
      <xdr:row>3</xdr:row>
      <xdr:rowOff>68580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686550" y="19050"/>
          <a:ext cx="2006599"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95249</xdr:colOff>
      <xdr:row>0</xdr:row>
      <xdr:rowOff>0</xdr:rowOff>
    </xdr:from>
    <xdr:to>
      <xdr:col>4</xdr:col>
      <xdr:colOff>1882140</xdr:colOff>
      <xdr:row>2</xdr:row>
      <xdr:rowOff>38100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5067299" y="0"/>
          <a:ext cx="1790701"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IOOF\Investments\P%20&amp;%20I\Invest\IP&amp;R\Platform%20&amp;%20Fiduciary%20Research\Investment%20Menu%20Review\Wrap%20Platforms\Oasis%20Investment%20Menus\Oasis%20Master%20Investment%20Menu.xlsx" TargetMode="External"/><Relationship Id="rId1" Type="http://schemas.openxmlformats.org/officeDocument/2006/relationships/externalLinkPath" Target="/IOOF/Investments/P%20&amp;%20I/Invest/IP&amp;R/Platform%20&amp;%20Fiduciary%20Research/Investment%20Menu%20Review/Wrap%20Platforms/Oasis%20Investment%20Menus/Oasis%20Master%20Investment%20Menu.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IOOF/Investments/P%20&amp;%20I/Invest/IP&amp;R/Platform%20&amp;%20Fiduciary%20Research/Investment%20Menu%20Review/Wrap%20Platforms/Oasis%20Investment%20Menus/Oasis%20Master%20Investment%20Menu%20-%20Asset%20Allocation%20Comparison.xls?89777E23" TargetMode="External"/><Relationship Id="rId1" Type="http://schemas.openxmlformats.org/officeDocument/2006/relationships/externalLinkPath" Target="file:///\\89777E23\Oasis%20Master%20Investment%20Menu%20-%20Asset%20Allocation%20Comparis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Current Investment Portfolios"/>
      <sheetName val="URL Links"/>
      <sheetName val="Platforms"/>
      <sheetName val="New Additions"/>
      <sheetName val="Sheet2"/>
      <sheetName val="SRM_Data"/>
      <sheetName val="Name Changes"/>
      <sheetName val="Sheet1"/>
      <sheetName val="Terminations"/>
      <sheetName val="Funds Approved not on APL"/>
      <sheetName val="Hard Closed due to no TMD"/>
      <sheetName val="IFL 2022 Manager Listing"/>
      <sheetName val="Investment Managers"/>
      <sheetName val="ICR Data"/>
      <sheetName val="BuySell Data"/>
      <sheetName val="Morningstar LookUp"/>
      <sheetName val="TMD Advised Only Fund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APIR Code</v>
          </cell>
          <cell r="B1" t="str">
            <v>Manager</v>
          </cell>
        </row>
        <row r="2">
          <cell r="A2" t="str">
            <v>AAP0001AU</v>
          </cell>
          <cell r="B2" t="str">
            <v>Candriam Sustainable</v>
          </cell>
        </row>
        <row r="3">
          <cell r="A3" t="str">
            <v>AAP0002AU</v>
          </cell>
          <cell r="B3" t="str">
            <v>Ausbil Investment Management Limited</v>
          </cell>
        </row>
        <row r="4">
          <cell r="A4" t="str">
            <v>AAP0003AU</v>
          </cell>
          <cell r="B4" t="str">
            <v>Ausbil Investment Management Limited</v>
          </cell>
        </row>
        <row r="5">
          <cell r="A5" t="str">
            <v>AAP0007AU</v>
          </cell>
          <cell r="B5" t="str">
            <v>Ausbil Investment Management Limited</v>
          </cell>
        </row>
        <row r="6">
          <cell r="A6" t="str">
            <v>AAP0008AU</v>
          </cell>
          <cell r="B6" t="str">
            <v>Ausbil Investment Management Limited</v>
          </cell>
        </row>
        <row r="7">
          <cell r="A7" t="str">
            <v>AAP0103AU</v>
          </cell>
          <cell r="B7" t="str">
            <v>Ausbil Investment Management Limited</v>
          </cell>
        </row>
        <row r="8">
          <cell r="A8" t="str">
            <v>AAP0104AU</v>
          </cell>
          <cell r="B8" t="str">
            <v>Ausbil Investment Management Limited</v>
          </cell>
        </row>
        <row r="9">
          <cell r="A9" t="str">
            <v>AAP3656AU</v>
          </cell>
          <cell r="B9" t="str">
            <v>Ausbil Investment Management Limited</v>
          </cell>
        </row>
        <row r="10">
          <cell r="A10" t="str">
            <v>AAP3940AU</v>
          </cell>
          <cell r="B10" t="str">
            <v>Ausbil Investment Management Limited</v>
          </cell>
        </row>
        <row r="11">
          <cell r="A11" t="str">
            <v>AAP8285AU</v>
          </cell>
          <cell r="B11" t="str">
            <v>Ausbil Investment Management Limited</v>
          </cell>
        </row>
        <row r="12">
          <cell r="A12" t="str">
            <v>ACM0001AU</v>
          </cell>
          <cell r="B12" t="str">
            <v>AllianceBernstein LP.</v>
          </cell>
        </row>
        <row r="13">
          <cell r="A13" t="str">
            <v>ACM0006AU</v>
          </cell>
          <cell r="B13" t="str">
            <v>AllianceBernstein LP.</v>
          </cell>
        </row>
        <row r="14">
          <cell r="A14" t="str">
            <v>ACM0009AU</v>
          </cell>
          <cell r="B14" t="str">
            <v>AllianceBernstein LP.</v>
          </cell>
        </row>
        <row r="15">
          <cell r="A15" t="str">
            <v>ACQ4764AU</v>
          </cell>
          <cell r="B15" t="str">
            <v>Acorn Capital Limited</v>
          </cell>
        </row>
        <row r="16">
          <cell r="A16" t="str">
            <v>ACU0008AU</v>
          </cell>
          <cell r="B16" t="str">
            <v>Questor Financial Services Limited</v>
          </cell>
        </row>
        <row r="17">
          <cell r="A17" t="str">
            <v>ADV0013AU</v>
          </cell>
          <cell r="B17" t="str">
            <v>Maple-Brown Abbott Limited</v>
          </cell>
        </row>
        <row r="18">
          <cell r="A18" t="str">
            <v>ADV0046AU</v>
          </cell>
          <cell r="B18" t="str">
            <v>Maple-Brown Abbott Limited</v>
          </cell>
        </row>
        <row r="19">
          <cell r="A19" t="str">
            <v>AFM0010AU</v>
          </cell>
          <cell r="B19" t="str">
            <v>Aurora Funds Management Limited</v>
          </cell>
        </row>
        <row r="20">
          <cell r="A20" t="str">
            <v>AJF0003AU</v>
          </cell>
          <cell r="B20" t="str">
            <v>UBS Asset Management (Australia) Ltd</v>
          </cell>
        </row>
        <row r="21">
          <cell r="A21" t="str">
            <v>AJF0802AU</v>
          </cell>
          <cell r="B21" t="str">
            <v>OnePath Funds Management Limited</v>
          </cell>
        </row>
        <row r="22">
          <cell r="A22" t="str">
            <v>AJF0803AU</v>
          </cell>
          <cell r="B22" t="str">
            <v>OnePath Funds Management Limited</v>
          </cell>
        </row>
        <row r="23">
          <cell r="A23" t="str">
            <v>AJF0804AU</v>
          </cell>
          <cell r="B23" t="str">
            <v>Yarra Capital Management</v>
          </cell>
        </row>
        <row r="24">
          <cell r="A24" t="str">
            <v>AMP0254AU</v>
          </cell>
          <cell r="B24" t="str">
            <v>AMP Capital Investors Limited</v>
          </cell>
        </row>
        <row r="25">
          <cell r="A25" t="str">
            <v>AMP0255AU</v>
          </cell>
          <cell r="B25" t="str">
            <v>AMP Capital Investors Limited</v>
          </cell>
        </row>
        <row r="26">
          <cell r="A26" t="str">
            <v>AMP0268AU</v>
          </cell>
          <cell r="B26" t="str">
            <v>AMP Capital Investors Limited</v>
          </cell>
        </row>
        <row r="27">
          <cell r="A27" t="str">
            <v>AMP0269AU</v>
          </cell>
          <cell r="B27" t="str">
            <v>AMP Capital Investors Limited</v>
          </cell>
        </row>
        <row r="28">
          <cell r="A28" t="str">
            <v>AMP0370AU</v>
          </cell>
          <cell r="B28" t="str">
            <v>AMP Capital Investors Limited</v>
          </cell>
        </row>
        <row r="29">
          <cell r="A29" t="str">
            <v>AMP0442AU</v>
          </cell>
          <cell r="B29" t="str">
            <v>National Mutual Funds Management Limited</v>
          </cell>
        </row>
        <row r="30">
          <cell r="A30" t="str">
            <v>AMP0455AU</v>
          </cell>
          <cell r="B30" t="str">
            <v>AMP Capital Investors Limited</v>
          </cell>
        </row>
        <row r="31">
          <cell r="A31" t="str">
            <v>AMP0557AU</v>
          </cell>
          <cell r="B31" t="str">
            <v>AMP Capital Investors Limited</v>
          </cell>
        </row>
        <row r="32">
          <cell r="A32" t="str">
            <v>AMP0974AU</v>
          </cell>
          <cell r="B32" t="str">
            <v>AMP Capital Investors (NZ)</v>
          </cell>
        </row>
        <row r="33">
          <cell r="A33" t="str">
            <v>AMP1015AU</v>
          </cell>
          <cell r="B33" t="str">
            <v>AMP Capital Investors Limited</v>
          </cell>
        </row>
        <row r="34">
          <cell r="A34" t="str">
            <v>AMP1179AU</v>
          </cell>
          <cell r="B34" t="str">
            <v>AMP Capital Investors Limited</v>
          </cell>
        </row>
        <row r="35">
          <cell r="A35" t="str">
            <v>AMP1180AU</v>
          </cell>
          <cell r="B35" t="str">
            <v>AMP Capital Investors Limited</v>
          </cell>
        </row>
        <row r="36">
          <cell r="A36" t="str">
            <v>AMP1685AU</v>
          </cell>
          <cell r="B36" t="str">
            <v>AMP Capital Investors Limited</v>
          </cell>
        </row>
        <row r="37">
          <cell r="A37" t="str">
            <v>ANT0002AU</v>
          </cell>
          <cell r="B37" t="str">
            <v>Fairview Equity Partners Pty Limited</v>
          </cell>
        </row>
        <row r="38">
          <cell r="A38" t="str">
            <v>ANT0005AU</v>
          </cell>
          <cell r="B38" t="str">
            <v>Altrinsic Global Advisors LLC</v>
          </cell>
        </row>
        <row r="39">
          <cell r="A39" t="str">
            <v>ANZ0212AU</v>
          </cell>
          <cell r="B39" t="str">
            <v>Pacific Investment Management Company, LLC</v>
          </cell>
        </row>
        <row r="40">
          <cell r="A40" t="str">
            <v>ANZ0216AU</v>
          </cell>
          <cell r="B40" t="str">
            <v>Alphinity Investment Management Pty Ltd</v>
          </cell>
        </row>
        <row r="41">
          <cell r="A41" t="str">
            <v>APN0001AU</v>
          </cell>
          <cell r="B41" t="str">
            <v>APN Funds Management Ltd</v>
          </cell>
        </row>
        <row r="42">
          <cell r="A42" t="str">
            <v>APN0004AU</v>
          </cell>
          <cell r="B42" t="str">
            <v>APN Funds Management Ltd</v>
          </cell>
        </row>
        <row r="43">
          <cell r="A43" t="str">
            <v>APN0008AU</v>
          </cell>
          <cell r="B43" t="str">
            <v>APN Funds Management Ltd</v>
          </cell>
        </row>
        <row r="44">
          <cell r="A44" t="str">
            <v>APN0023AU</v>
          </cell>
          <cell r="B44" t="str">
            <v>APN Funds Management Ltd</v>
          </cell>
        </row>
        <row r="45">
          <cell r="A45" t="str">
            <v>ARO0006AU</v>
          </cell>
          <cell r="B45" t="str">
            <v>C WorldWide Asset Management Fondsmæglerselskab</v>
          </cell>
        </row>
        <row r="46">
          <cell r="A46" t="str">
            <v>ASC0001AU</v>
          </cell>
          <cell r="B46" t="str">
            <v>Smallco Investment Manager</v>
          </cell>
        </row>
        <row r="47">
          <cell r="A47" t="str">
            <v>AUG0017AU</v>
          </cell>
          <cell r="B47" t="str">
            <v>Australian Ethical Investment Ltd</v>
          </cell>
        </row>
        <row r="48">
          <cell r="A48" t="str">
            <v>AUG0018AU</v>
          </cell>
          <cell r="B48" t="str">
            <v>Australian Ethical Investment Ltd</v>
          </cell>
        </row>
        <row r="49">
          <cell r="A49" t="str">
            <v>AUG0018AU</v>
          </cell>
          <cell r="B49" t="str">
            <v>Australian Ethical Investment Ltd</v>
          </cell>
        </row>
        <row r="50">
          <cell r="A50" t="str">
            <v>AUG0019AU</v>
          </cell>
          <cell r="B50" t="str">
            <v>Australian Ethical Investment Ltd</v>
          </cell>
        </row>
        <row r="51">
          <cell r="A51" t="str">
            <v>AUG0027AU</v>
          </cell>
          <cell r="B51" t="str">
            <v>Australian Ethical Investment Ltd</v>
          </cell>
        </row>
        <row r="52">
          <cell r="A52" t="str">
            <v>AUS0030AU</v>
          </cell>
          <cell r="B52" t="str">
            <v>Platypus Asset Management Pty Ltd</v>
          </cell>
        </row>
        <row r="53">
          <cell r="A53" t="str">
            <v>AUS0035AU</v>
          </cell>
          <cell r="B53" t="str">
            <v>Australian Unity Funds Management Ltd</v>
          </cell>
        </row>
        <row r="54">
          <cell r="A54" t="str">
            <v>AUS0037AU</v>
          </cell>
          <cell r="B54" t="str">
            <v>Australian Unity Funds Management Ltd</v>
          </cell>
        </row>
        <row r="55">
          <cell r="A55" t="str">
            <v>AUS0071AU</v>
          </cell>
          <cell r="B55" t="str">
            <v>Altius Capital Management LLC</v>
          </cell>
        </row>
        <row r="56">
          <cell r="A56" t="str">
            <v>AUS0102AU</v>
          </cell>
          <cell r="B56" t="str">
            <v>Australian Unity Funds Management Ltd</v>
          </cell>
        </row>
        <row r="57">
          <cell r="A57" t="str">
            <v>AUS0112AU</v>
          </cell>
          <cell r="B57" t="str">
            <v>Australian Unity Funds Management Ltd</v>
          </cell>
        </row>
        <row r="58">
          <cell r="A58" t="str">
            <v>AUX0018AU</v>
          </cell>
          <cell r="B58" t="str">
            <v>IOOF Investment Service Limited</v>
          </cell>
        </row>
        <row r="59">
          <cell r="A59" t="str">
            <v>AUX0021AU</v>
          </cell>
          <cell r="B59" t="str">
            <v>IOOF Investment Management Limited</v>
          </cell>
        </row>
        <row r="60">
          <cell r="A60" t="str">
            <v>AUX0021AU</v>
          </cell>
          <cell r="B60" t="str">
            <v>IOOF Investment Management Limited</v>
          </cell>
        </row>
        <row r="61">
          <cell r="A61" t="str">
            <v>BAR0811AU</v>
          </cell>
          <cell r="B61" t="str">
            <v>BlackRock Asset Management Australia Ltd</v>
          </cell>
        </row>
        <row r="62">
          <cell r="A62" t="str">
            <v>BAR0813AU</v>
          </cell>
          <cell r="B62" t="str">
            <v>BlackRock Asset Management Australia Ltd</v>
          </cell>
        </row>
        <row r="63">
          <cell r="A63" t="str">
            <v>BAR0814AU</v>
          </cell>
          <cell r="B63" t="str">
            <v>BlackRock Asset Management Australia Ltd</v>
          </cell>
        </row>
        <row r="64">
          <cell r="A64" t="str">
            <v>BAR0817AU</v>
          </cell>
          <cell r="B64" t="str">
            <v>BlackRock Asset Management Australia Ltd</v>
          </cell>
        </row>
        <row r="65">
          <cell r="A65" t="str">
            <v>BBSCMA</v>
          </cell>
          <cell r="B65" t="str">
            <v>n/a</v>
          </cell>
        </row>
        <row r="66">
          <cell r="A66" t="str">
            <v>BCFA0002Q</v>
          </cell>
          <cell r="B66" t="str">
            <v>n/a</v>
          </cell>
        </row>
        <row r="67">
          <cell r="A67" t="str">
            <v>BCFA0100Q</v>
          </cell>
          <cell r="B67" t="str">
            <v>n/a</v>
          </cell>
        </row>
        <row r="68">
          <cell r="A68" t="str">
            <v>BFL0001AU</v>
          </cell>
          <cell r="B68" t="str">
            <v>Bennelong Funds Management Ltd</v>
          </cell>
        </row>
        <row r="69">
          <cell r="A69" t="str">
            <v>BFL0002AU</v>
          </cell>
          <cell r="B69" t="str">
            <v>Bennelong Funds Management Ltd</v>
          </cell>
        </row>
        <row r="70">
          <cell r="A70" t="str">
            <v>BFL0004AU</v>
          </cell>
          <cell r="B70" t="str">
            <v>Bennelong Funds Management Ltd</v>
          </cell>
        </row>
        <row r="71">
          <cell r="A71" t="str">
            <v>BFL0010AU</v>
          </cell>
          <cell r="B71" t="str">
            <v>Kardinia Capital Pty Ltd</v>
          </cell>
        </row>
        <row r="72">
          <cell r="A72" t="str">
            <v>BFL0020AU</v>
          </cell>
          <cell r="B72" t="str">
            <v>Quay Global Investors Pty Ltd</v>
          </cell>
        </row>
        <row r="73">
          <cell r="A73" t="str">
            <v>BFL3779AU</v>
          </cell>
          <cell r="B73" t="str">
            <v>Bennelong Australian Eq Ptnrs Pty Ltd</v>
          </cell>
        </row>
        <row r="74">
          <cell r="A74" t="str">
            <v>BGL0008AU</v>
          </cell>
          <cell r="B74" t="str">
            <v>BlackRock Asset Management Australia Ltd</v>
          </cell>
        </row>
        <row r="75">
          <cell r="A75" t="str">
            <v>BGL0034AU</v>
          </cell>
          <cell r="B75" t="str">
            <v>BlackRock Asset Management Australia Ltd</v>
          </cell>
        </row>
        <row r="76">
          <cell r="A76" t="str">
            <v>BGL0044AU</v>
          </cell>
          <cell r="B76" t="str">
            <v>BlackRock Asset Management Australia Ltd</v>
          </cell>
        </row>
        <row r="77">
          <cell r="A77" t="str">
            <v>BGL0105AU</v>
          </cell>
          <cell r="B77" t="str">
            <v>BlackRock Asset Management Australia Ltd</v>
          </cell>
        </row>
        <row r="78">
          <cell r="A78" t="str">
            <v>BGL0108AU</v>
          </cell>
          <cell r="B78" t="str">
            <v>BlackRock Asset Management Australia Ltd</v>
          </cell>
        </row>
        <row r="79">
          <cell r="A79" t="str">
            <v>BGL0109AU</v>
          </cell>
          <cell r="B79" t="str">
            <v>BlackRock Asset Management Australia Ltd</v>
          </cell>
        </row>
        <row r="80">
          <cell r="A80" t="str">
            <v>BLK0001AU</v>
          </cell>
          <cell r="B80" t="str">
            <v>BlackRock Institutional Trust Company NA</v>
          </cell>
        </row>
        <row r="81">
          <cell r="A81" t="str">
            <v>BLK001</v>
          </cell>
          <cell r="B81" t="str">
            <v>ironbark, blackrock, hub</v>
          </cell>
        </row>
        <row r="82">
          <cell r="A82" t="str">
            <v>BLK002</v>
          </cell>
          <cell r="B82" t="str">
            <v>ironbark, blackrock, hub</v>
          </cell>
        </row>
        <row r="83">
          <cell r="A83" t="str">
            <v>BLK003</v>
          </cell>
          <cell r="B83" t="str">
            <v>ironbark, blackrock, hub</v>
          </cell>
        </row>
        <row r="84">
          <cell r="A84" t="str">
            <v>BLK004</v>
          </cell>
          <cell r="B84" t="str">
            <v>ironbark, blackrock, hub</v>
          </cell>
        </row>
        <row r="85">
          <cell r="A85" t="str">
            <v>BLK005</v>
          </cell>
          <cell r="B85" t="str">
            <v>ironbark, blackrock, hub</v>
          </cell>
        </row>
        <row r="86">
          <cell r="A86" t="str">
            <v>BNT0003AU</v>
          </cell>
          <cell r="B86" t="str">
            <v>Hyperion Asset Management</v>
          </cell>
        </row>
        <row r="87">
          <cell r="A87" t="str">
            <v>BNT0101AU</v>
          </cell>
          <cell r="B87" t="str">
            <v>Hyperion Asset Management</v>
          </cell>
        </row>
        <row r="88">
          <cell r="A88" t="str">
            <v>BPF0029AU</v>
          </cell>
          <cell r="B88" t="str">
            <v>Bell Asset Management Limited</v>
          </cell>
        </row>
        <row r="89">
          <cell r="A89" t="str">
            <v>BPF0029AU</v>
          </cell>
          <cell r="B89" t="str">
            <v>Bell Asset Management Limited</v>
          </cell>
        </row>
        <row r="90">
          <cell r="A90" t="str">
            <v>BSP0022AU</v>
          </cell>
          <cell r="B90" t="str">
            <v>BSPE Pty Ltd</v>
          </cell>
        </row>
        <row r="91">
          <cell r="A91" t="str">
            <v>BTA001</v>
          </cell>
          <cell r="B91" t="str">
            <v>BetaShares Capital Ltd</v>
          </cell>
        </row>
        <row r="92">
          <cell r="A92" t="str">
            <v>BTA002</v>
          </cell>
          <cell r="B92" t="str">
            <v>BetaShares Capital Ltd</v>
          </cell>
        </row>
        <row r="93">
          <cell r="A93" t="str">
            <v>BTA0026AU</v>
          </cell>
          <cell r="B93" t="str">
            <v>JO Hambro Capital Management Limited</v>
          </cell>
        </row>
        <row r="94">
          <cell r="A94" t="str">
            <v>BTA003</v>
          </cell>
          <cell r="B94" t="str">
            <v>BetaShares Capital Ltd</v>
          </cell>
        </row>
        <row r="95">
          <cell r="A95" t="str">
            <v>BTA004</v>
          </cell>
          <cell r="B95" t="str">
            <v>BetaShares Capital Ltd</v>
          </cell>
        </row>
        <row r="96">
          <cell r="A96" t="str">
            <v>BTA0043AU</v>
          </cell>
          <cell r="B96" t="str">
            <v>Pendal Group Ltd</v>
          </cell>
        </row>
        <row r="97">
          <cell r="A97" t="str">
            <v>BTA005</v>
          </cell>
          <cell r="B97" t="str">
            <v>BetaShares Capital Ltd</v>
          </cell>
        </row>
        <row r="98">
          <cell r="A98" t="str">
            <v>BTA0054AU</v>
          </cell>
          <cell r="B98" t="str">
            <v>JO Hambro Capital Management Limited</v>
          </cell>
        </row>
        <row r="99">
          <cell r="A99" t="str">
            <v>BTA0055AU</v>
          </cell>
          <cell r="B99" t="str">
            <v>Pendal Group Ltd</v>
          </cell>
        </row>
        <row r="100">
          <cell r="A100" t="str">
            <v>BTA0056AU</v>
          </cell>
          <cell r="B100" t="str">
            <v>Pendal Group Ltd</v>
          </cell>
        </row>
        <row r="101">
          <cell r="A101" t="str">
            <v>BTA0061AU</v>
          </cell>
          <cell r="B101" t="str">
            <v>Pendal Institutional Limited</v>
          </cell>
        </row>
        <row r="102">
          <cell r="A102" t="str">
            <v>BTA0122AU</v>
          </cell>
          <cell r="B102" t="str">
            <v>Pendal Institutional Limited</v>
          </cell>
        </row>
        <row r="103">
          <cell r="A103" t="str">
            <v>BTA0124AU</v>
          </cell>
          <cell r="B103" t="str">
            <v>J O Hambro Capital Management Limited</v>
          </cell>
        </row>
        <row r="104">
          <cell r="A104" t="str">
            <v>BTA0125AU</v>
          </cell>
          <cell r="B104" t="str">
            <v>Pendal Group Ltd</v>
          </cell>
        </row>
        <row r="105">
          <cell r="A105" t="str">
            <v>BTA0313AU</v>
          </cell>
          <cell r="B105" t="str">
            <v>Pendal Institutional Limited</v>
          </cell>
        </row>
        <row r="106">
          <cell r="A106" t="str">
            <v>BTA0318AU</v>
          </cell>
          <cell r="B106" t="str">
            <v>Pendal Group Ltd</v>
          </cell>
        </row>
        <row r="107">
          <cell r="A107" t="str">
            <v>BTA0419AU</v>
          </cell>
          <cell r="B107" t="str">
            <v>J O Hambro Capital Management Limited</v>
          </cell>
        </row>
        <row r="108">
          <cell r="A108" t="str">
            <v>BTA0441AU</v>
          </cell>
          <cell r="B108" t="str">
            <v>Pendal Institutional Limited</v>
          </cell>
        </row>
        <row r="109">
          <cell r="A109" t="str">
            <v>BTA0507AU</v>
          </cell>
          <cell r="B109" t="str">
            <v>Pendal Institutional Limited</v>
          </cell>
        </row>
        <row r="110">
          <cell r="A110" t="str">
            <v>BTA0507AU</v>
          </cell>
          <cell r="B110" t="str">
            <v>Pendal Institutional Limited</v>
          </cell>
        </row>
        <row r="111">
          <cell r="A111" t="str">
            <v>BTA0805AU</v>
          </cell>
          <cell r="B111" t="str">
            <v>Pendal Group Ltd</v>
          </cell>
        </row>
        <row r="112">
          <cell r="A112" t="str">
            <v>BTA0806AU</v>
          </cell>
          <cell r="B112" t="str">
            <v>Pendal Group Ltd</v>
          </cell>
        </row>
        <row r="113">
          <cell r="A113" t="str">
            <v>CHN2868AU</v>
          </cell>
          <cell r="B113" t="str">
            <v>Revolution Asset Management Pty Ltd</v>
          </cell>
        </row>
        <row r="114">
          <cell r="A114" t="str">
            <v>CHN5843AU</v>
          </cell>
          <cell r="B114" t="str">
            <v>Sage Capital Pty Ltd</v>
          </cell>
        </row>
        <row r="115">
          <cell r="A115" t="str">
            <v>CHN8862AU</v>
          </cell>
          <cell r="B115" t="str">
            <v>Sage Capital Pty Ltd</v>
          </cell>
        </row>
        <row r="116">
          <cell r="A116" t="str">
            <v>CIM0006AU</v>
          </cell>
          <cell r="B116" t="str">
            <v>Capital Group</v>
          </cell>
        </row>
        <row r="117">
          <cell r="A117" t="str">
            <v>CIM0008AU</v>
          </cell>
          <cell r="B117" t="str">
            <v>Capital Group</v>
          </cell>
        </row>
        <row r="118">
          <cell r="A118" t="str">
            <v>CLN6300AU</v>
          </cell>
          <cell r="B118" t="str">
            <v>Collins St Asset Management Pty Ltd</v>
          </cell>
        </row>
        <row r="119">
          <cell r="A119" t="str">
            <v>CNA0805AU</v>
          </cell>
          <cell r="B119" t="str">
            <v>Invesco Australia Limited</v>
          </cell>
        </row>
        <row r="120">
          <cell r="A120" t="str">
            <v>CNA0812AU</v>
          </cell>
          <cell r="B120" t="str">
            <v>Invesco Australia Limited</v>
          </cell>
        </row>
        <row r="121">
          <cell r="A121" t="str">
            <v>CNT9370AU</v>
          </cell>
          <cell r="B121" t="str">
            <v>Centuria Property Funds Limited</v>
          </cell>
        </row>
        <row r="122">
          <cell r="A122" t="str">
            <v>COL0001AU</v>
          </cell>
          <cell r="B122" t="str">
            <v>Charter Hall Property Securities Management Ltd</v>
          </cell>
        </row>
        <row r="123">
          <cell r="A123" t="str">
            <v>COL0029AU</v>
          </cell>
          <cell r="B123" t="str">
            <v>Atrium Investment Management Pty Ltd</v>
          </cell>
        </row>
        <row r="124">
          <cell r="A124" t="str">
            <v>COL0030AU</v>
          </cell>
          <cell r="B124" t="str">
            <v>Atrium Investment Management Pty Ltd</v>
          </cell>
        </row>
        <row r="125">
          <cell r="A125" t="str">
            <v>COL0031AU</v>
          </cell>
          <cell r="B125" t="str">
            <v>Atrium Investment Management Pty Ltd</v>
          </cell>
        </row>
        <row r="126">
          <cell r="A126" t="str">
            <v>CRE0014AU</v>
          </cell>
          <cell r="B126" t="str">
            <v>Smarter Money Investments Pty Ltd</v>
          </cell>
        </row>
        <row r="127">
          <cell r="A127" t="str">
            <v>CRM0008AU</v>
          </cell>
          <cell r="B127" t="str">
            <v>Phoenix Portfolios Pty Ltd</v>
          </cell>
        </row>
        <row r="128">
          <cell r="A128" t="str">
            <v>CRM0018AU</v>
          </cell>
          <cell r="B128" t="str">
            <v>Cromwell Property Group</v>
          </cell>
        </row>
        <row r="129">
          <cell r="A129" t="str">
            <v>CRS0001AU</v>
          </cell>
          <cell r="B129" t="str">
            <v>Aberdeen Asset Management (Part of Aberdeen Standard Investments)</v>
          </cell>
        </row>
        <row r="130">
          <cell r="A130" t="str">
            <v>CRS0002AU</v>
          </cell>
          <cell r="B130" t="str">
            <v>Aberdeen Asset Management (Part of Aberdeen Standard Investments)</v>
          </cell>
        </row>
        <row r="131">
          <cell r="A131" t="str">
            <v>CRS0003AU</v>
          </cell>
          <cell r="B131" t="str">
            <v>Aberdeen Standard Investments</v>
          </cell>
        </row>
        <row r="132">
          <cell r="A132" t="str">
            <v>CRS0005AU</v>
          </cell>
          <cell r="B132" t="str">
            <v>abrdn Inc.</v>
          </cell>
        </row>
        <row r="133">
          <cell r="A133" t="str">
            <v>CRS0007AU</v>
          </cell>
          <cell r="B133" t="str">
            <v>SG Hiscock &amp; Company Limited</v>
          </cell>
        </row>
        <row r="134">
          <cell r="A134" t="str">
            <v>CSA0038AU</v>
          </cell>
          <cell r="B134" t="str">
            <v>Bentham Asset Management Pty Limited</v>
          </cell>
        </row>
        <row r="135">
          <cell r="A135" t="str">
            <v>CSA0045AU</v>
          </cell>
          <cell r="B135" t="str">
            <v>Bentham Asset Management Pty Limited</v>
          </cell>
        </row>
        <row r="136">
          <cell r="A136" t="str">
            <v>CSA0046AU</v>
          </cell>
          <cell r="B136" t="str">
            <v>Bentham Asset Management Pty Limited</v>
          </cell>
        </row>
        <row r="137">
          <cell r="A137" t="str">
            <v>CSA0102AU</v>
          </cell>
          <cell r="B137" t="str">
            <v>Bentham Asset Management Pty Limited</v>
          </cell>
        </row>
        <row r="138">
          <cell r="A138" t="str">
            <v>CSA0131AU</v>
          </cell>
          <cell r="B138" t="str">
            <v>Aberdeen Standard Investments</v>
          </cell>
        </row>
        <row r="139">
          <cell r="A139" t="str">
            <v>CSA0135AU</v>
          </cell>
          <cell r="B139" t="str">
            <v>abrdn Inc.</v>
          </cell>
        </row>
        <row r="140">
          <cell r="A140" t="str">
            <v>CTR0438AU</v>
          </cell>
          <cell r="B140" t="str">
            <v>Centuria Prprty Fds No.2 Ltd</v>
          </cell>
        </row>
        <row r="141">
          <cell r="A141" t="str">
            <v>CVW1890AU</v>
          </cell>
          <cell r="B141" t="str">
            <v>Antipodes Partners Limited</v>
          </cell>
        </row>
        <row r="142">
          <cell r="A142" t="str">
            <v>DAM2792AU</v>
          </cell>
          <cell r="B142" t="str">
            <v>North Rock Capital Mgtmt,LLC</v>
          </cell>
        </row>
        <row r="143">
          <cell r="A143" t="str">
            <v>DDH0009AU</v>
          </cell>
          <cell r="B143" t="str">
            <v>QIC Limited</v>
          </cell>
        </row>
        <row r="144">
          <cell r="A144" t="str">
            <v>DEU0109AU</v>
          </cell>
          <cell r="B144" t="str">
            <v>Graham Capital Management</v>
          </cell>
        </row>
        <row r="145">
          <cell r="A145" t="str">
            <v>DFA0002AU</v>
          </cell>
          <cell r="B145" t="str">
            <v>Dimensional Fund Advisors LP</v>
          </cell>
        </row>
        <row r="146">
          <cell r="A146" t="str">
            <v>DFA0003AU</v>
          </cell>
          <cell r="B146" t="str">
            <v>DFA Australia Limited</v>
          </cell>
        </row>
        <row r="147">
          <cell r="A147" t="str">
            <v>DFA0004AU</v>
          </cell>
          <cell r="B147" t="str">
            <v>DFA Australia Limited</v>
          </cell>
        </row>
        <row r="148">
          <cell r="A148" t="str">
            <v>DFA0005AU</v>
          </cell>
          <cell r="B148" t="str">
            <v>DFA Australia Limited</v>
          </cell>
        </row>
        <row r="149">
          <cell r="A149" t="str">
            <v>DFA0006AU</v>
          </cell>
          <cell r="B149" t="str">
            <v>DFA Australia Limited</v>
          </cell>
        </row>
        <row r="150">
          <cell r="A150" t="str">
            <v>DFA0007AU</v>
          </cell>
          <cell r="B150" t="str">
            <v>IOOF Investment Management Limited</v>
          </cell>
        </row>
        <row r="151">
          <cell r="A151" t="str">
            <v>DFA0008AU</v>
          </cell>
          <cell r="B151" t="str">
            <v>IOOF Investment Management Limited</v>
          </cell>
        </row>
        <row r="152">
          <cell r="A152" t="str">
            <v>DFA0009AU</v>
          </cell>
          <cell r="B152" t="str">
            <v>DFA Australia Limited</v>
          </cell>
        </row>
        <row r="153">
          <cell r="A153" t="str">
            <v>DFA0015AU</v>
          </cell>
          <cell r="B153" t="str">
            <v>IOOF Investment Management Limited</v>
          </cell>
        </row>
        <row r="154">
          <cell r="A154" t="str">
            <v>DFA0028AU</v>
          </cell>
          <cell r="B154" t="str">
            <v>DFA Australia Limited</v>
          </cell>
        </row>
        <row r="155">
          <cell r="A155" t="str">
            <v>DFA0029AU</v>
          </cell>
          <cell r="B155" t="str">
            <v>DFA Australia Limited</v>
          </cell>
        </row>
        <row r="156">
          <cell r="A156" t="str">
            <v>DFA0033AU</v>
          </cell>
          <cell r="B156" t="str">
            <v>DFA Australia Limited</v>
          </cell>
        </row>
        <row r="157">
          <cell r="A157" t="str">
            <v>DFA0035AU</v>
          </cell>
          <cell r="B157" t="str">
            <v>DFA Australia Limited</v>
          </cell>
        </row>
        <row r="158">
          <cell r="A158" t="str">
            <v>DFA0041AU</v>
          </cell>
          <cell r="B158" t="str">
            <v>Dimensional Fund Advisors LP</v>
          </cell>
        </row>
        <row r="159">
          <cell r="A159" t="str">
            <v>DFA0042AU</v>
          </cell>
          <cell r="B159" t="str">
            <v>Dimensional Fund Advisors LP</v>
          </cell>
        </row>
        <row r="160">
          <cell r="A160" t="str">
            <v>DFA0100AU</v>
          </cell>
          <cell r="B160" t="str">
            <v>DFA Australia Limited</v>
          </cell>
        </row>
        <row r="161">
          <cell r="A161" t="str">
            <v>DFA0101AU</v>
          </cell>
          <cell r="B161" t="str">
            <v>DFA Australia Limited</v>
          </cell>
        </row>
        <row r="162">
          <cell r="A162" t="str">
            <v>DFA0102AU</v>
          </cell>
          <cell r="B162" t="str">
            <v>DFA Australia Limited</v>
          </cell>
        </row>
        <row r="163">
          <cell r="A163" t="str">
            <v>DFA0103AU</v>
          </cell>
          <cell r="B163" t="str">
            <v>DFA Australia Limited</v>
          </cell>
        </row>
        <row r="164">
          <cell r="A164" t="str">
            <v>DFA0104AU</v>
          </cell>
          <cell r="B164" t="str">
            <v>DFA Australia Limited</v>
          </cell>
        </row>
        <row r="165">
          <cell r="A165" t="str">
            <v>DFA0105AU</v>
          </cell>
          <cell r="B165" t="str">
            <v>DFA Australia Limited</v>
          </cell>
        </row>
        <row r="166">
          <cell r="A166" t="str">
            <v>DFA0106AU</v>
          </cell>
          <cell r="B166" t="str">
            <v>DFA Australia Limited</v>
          </cell>
        </row>
        <row r="167">
          <cell r="A167" t="str">
            <v>DFA0107AU</v>
          </cell>
          <cell r="B167" t="str">
            <v>Dimensional Fund Advisors LP</v>
          </cell>
        </row>
        <row r="168">
          <cell r="A168" t="str">
            <v>DFA0108AU</v>
          </cell>
          <cell r="B168" t="str">
            <v>Dimensional Fund Advisors LP</v>
          </cell>
        </row>
        <row r="169">
          <cell r="A169" t="str">
            <v>DFA0642AU</v>
          </cell>
          <cell r="B169" t="str">
            <v>DFA Australia Limited</v>
          </cell>
        </row>
        <row r="170">
          <cell r="A170" t="str">
            <v>DFA2068AU</v>
          </cell>
          <cell r="B170" t="str">
            <v>DFA Australia Limited</v>
          </cell>
        </row>
        <row r="171">
          <cell r="A171" t="str">
            <v>DFA7518AU</v>
          </cell>
          <cell r="B171" t="str">
            <v>DFA Australia Limited</v>
          </cell>
        </row>
        <row r="172">
          <cell r="A172" t="str">
            <v>DFA8313AU</v>
          </cell>
          <cell r="B172" t="str">
            <v>DFA Australia Limited</v>
          </cell>
        </row>
        <row r="173">
          <cell r="A173" t="str">
            <v>DFA8887AU</v>
          </cell>
          <cell r="B173" t="str">
            <v>DFA Australia Limited</v>
          </cell>
        </row>
        <row r="174">
          <cell r="A174" t="str">
            <v>DNR001</v>
          </cell>
          <cell r="B174" t="str">
            <v>ironbark, dnr, hub</v>
          </cell>
        </row>
        <row r="175">
          <cell r="A175" t="str">
            <v>DNR002</v>
          </cell>
          <cell r="B175" t="str">
            <v>ironbark, dnr, hub</v>
          </cell>
        </row>
        <row r="176">
          <cell r="A176" t="str">
            <v>DNR003</v>
          </cell>
          <cell r="B176" t="str">
            <v>ironbark, dnr, hub</v>
          </cell>
        </row>
        <row r="177">
          <cell r="A177" t="str">
            <v>ECL0007AU</v>
          </cell>
          <cell r="B177" t="str">
            <v>Ellerston Capital Limited</v>
          </cell>
        </row>
        <row r="178">
          <cell r="A178" t="str">
            <v>ECL0013AU</v>
          </cell>
          <cell r="B178" t="str">
            <v>Ellerston Capital Limited</v>
          </cell>
        </row>
        <row r="179">
          <cell r="A179" t="str">
            <v>ECL3306AU</v>
          </cell>
          <cell r="B179" t="str">
            <v>Ellerston Capital Limited</v>
          </cell>
        </row>
        <row r="180">
          <cell r="A180" t="str">
            <v>EGG0001AU</v>
          </cell>
          <cell r="B180" t="str">
            <v>Eley Griffiths Group Pty Ltd</v>
          </cell>
        </row>
        <row r="181">
          <cell r="A181" t="str">
            <v>EQI0015AU</v>
          </cell>
          <cell r="B181" t="str">
            <v>abrdn Inc.</v>
          </cell>
        </row>
        <row r="182">
          <cell r="A182" t="str">
            <v>EQI0028AU</v>
          </cell>
          <cell r="B182" t="str">
            <v>abrdn Inc.</v>
          </cell>
        </row>
        <row r="183">
          <cell r="A183" t="str">
            <v>ETL0005AU</v>
          </cell>
          <cell r="B183" t="str">
            <v>SG Hiscock &amp; Company Limited</v>
          </cell>
        </row>
        <row r="184">
          <cell r="A184" t="str">
            <v>ETL0015AU</v>
          </cell>
          <cell r="B184" t="str">
            <v>Pacific Investment Management Company, LLC</v>
          </cell>
        </row>
        <row r="185">
          <cell r="A185" t="str">
            <v>ETL0016AU</v>
          </cell>
          <cell r="B185" t="str">
            <v>Pacific Investment Management Company, LLC</v>
          </cell>
        </row>
        <row r="186">
          <cell r="A186" t="str">
            <v>ETL0018AU</v>
          </cell>
          <cell r="B186" t="str">
            <v>Pacific Investment Management Company, LLC</v>
          </cell>
        </row>
        <row r="187">
          <cell r="A187" t="str">
            <v>ETL0019AU</v>
          </cell>
          <cell r="B187" t="str">
            <v>Pacific Investment Management Company, LLC</v>
          </cell>
        </row>
        <row r="188">
          <cell r="A188" t="str">
            <v>ETL0032AU</v>
          </cell>
          <cell r="B188" t="str">
            <v>abrdn Inc.</v>
          </cell>
        </row>
        <row r="189">
          <cell r="A189" t="str">
            <v>ETL0041AU</v>
          </cell>
          <cell r="B189" t="str">
            <v>MFS Investment Management</v>
          </cell>
        </row>
        <row r="190">
          <cell r="A190" t="str">
            <v>ETL0060AU</v>
          </cell>
          <cell r="B190" t="str">
            <v>Allan Gray Australia Pty Ltd</v>
          </cell>
        </row>
        <row r="191">
          <cell r="A191" t="str">
            <v>ETL0062AU</v>
          </cell>
          <cell r="B191" t="str">
            <v>SG Hiscock &amp; Company Limited</v>
          </cell>
        </row>
        <row r="192">
          <cell r="A192" t="str">
            <v>ETL0069AU</v>
          </cell>
          <cell r="B192" t="str">
            <v>Tribeca Investment Partners Pty Ltd</v>
          </cell>
        </row>
        <row r="193">
          <cell r="A193" t="str">
            <v>ETL0071AU</v>
          </cell>
          <cell r="B193" t="str">
            <v>T. Rowe Price</v>
          </cell>
        </row>
        <row r="194">
          <cell r="A194" t="str">
            <v>ETL0114AU</v>
          </cell>
          <cell r="B194" t="str">
            <v>Pacific Investment Management Company, LLC</v>
          </cell>
        </row>
        <row r="195">
          <cell r="A195" t="str">
            <v>ETL0115AU</v>
          </cell>
          <cell r="B195" t="str">
            <v>Pacific Investment Management Company, LLC</v>
          </cell>
        </row>
        <row r="196">
          <cell r="A196" t="str">
            <v>ETL0116AU</v>
          </cell>
          <cell r="B196" t="str">
            <v>Pacific Investment Management Company, LLC</v>
          </cell>
        </row>
        <row r="197">
          <cell r="A197" t="str">
            <v>ETL0118AU</v>
          </cell>
          <cell r="B197" t="str">
            <v>SG Hiscock &amp; Company Limited</v>
          </cell>
        </row>
        <row r="198">
          <cell r="A198" t="str">
            <v>ETL0119AU</v>
          </cell>
          <cell r="B198" t="str">
            <v>SG Hiscock &amp; Company Limited</v>
          </cell>
        </row>
        <row r="199">
          <cell r="A199" t="str">
            <v>ETL0130AU</v>
          </cell>
          <cell r="B199" t="str">
            <v>abrdn Investment Management Limited</v>
          </cell>
        </row>
        <row r="200">
          <cell r="A200" t="str">
            <v>ETL0171AU</v>
          </cell>
          <cell r="B200" t="str">
            <v>AXA Investment Managers Paris</v>
          </cell>
        </row>
        <row r="201">
          <cell r="A201" t="str">
            <v>ETL0171AU</v>
          </cell>
          <cell r="B201" t="str">
            <v>AXA Investment Managers Paris</v>
          </cell>
        </row>
        <row r="202">
          <cell r="A202" t="str">
            <v>ETL0172AU</v>
          </cell>
          <cell r="B202" t="str">
            <v>MFS Investment Management</v>
          </cell>
        </row>
        <row r="203">
          <cell r="A203" t="str">
            <v>ETL0182AU</v>
          </cell>
          <cell r="B203" t="str">
            <v>Pacific Investment Management Company, LLC</v>
          </cell>
        </row>
        <row r="204">
          <cell r="A204" t="str">
            <v>ETL0200AU</v>
          </cell>
          <cell r="B204" t="str">
            <v>Tribeca Investment Partners Pty Ltd</v>
          </cell>
        </row>
        <row r="205">
          <cell r="A205" t="str">
            <v>ETL0273AU</v>
          </cell>
          <cell r="B205" t="str">
            <v>Allan Gray Australia Pty Ltd</v>
          </cell>
        </row>
        <row r="206">
          <cell r="A206" t="str">
            <v>ETL0276AU</v>
          </cell>
          <cell r="B206" t="str">
            <v>Partners Group (Guernsey) Limited</v>
          </cell>
        </row>
        <row r="207">
          <cell r="A207" t="str">
            <v>ETL0312AU</v>
          </cell>
          <cell r="B207" t="str">
            <v>T. Rowe Price</v>
          </cell>
        </row>
        <row r="208">
          <cell r="A208" t="str">
            <v>ETL0328AU</v>
          </cell>
          <cell r="B208" t="str">
            <v>T. Rowe Price</v>
          </cell>
        </row>
        <row r="209">
          <cell r="A209" t="str">
            <v>ETL0365AU</v>
          </cell>
          <cell r="B209" t="str">
            <v>Paradice Investment Management LLC</v>
          </cell>
        </row>
        <row r="210">
          <cell r="A210" t="str">
            <v>ETL0381AU</v>
          </cell>
          <cell r="B210" t="str">
            <v>Boston Partners Global Investors, Inc</v>
          </cell>
        </row>
        <row r="211">
          <cell r="A211" t="str">
            <v>ETL0398AU</v>
          </cell>
          <cell r="B211" t="str">
            <v>T. Rowe Price</v>
          </cell>
        </row>
        <row r="212">
          <cell r="A212" t="str">
            <v>ETL0419AU</v>
          </cell>
          <cell r="B212" t="str">
            <v>Davis Selected Advisers LP</v>
          </cell>
        </row>
        <row r="213">
          <cell r="A213" t="str">
            <v>ETL0431AU</v>
          </cell>
          <cell r="B213" t="str">
            <v>Partners Group (Guernsey) Limited</v>
          </cell>
        </row>
        <row r="214">
          <cell r="A214" t="str">
            <v>ETL0449AU</v>
          </cell>
          <cell r="B214" t="str">
            <v>Flinders Investment Partners Pty Limited</v>
          </cell>
        </row>
        <row r="215">
          <cell r="A215" t="str">
            <v>ETL0458AU</v>
          </cell>
          <cell r="B215" t="str">
            <v>Pacific Investment Management Company, LLC</v>
          </cell>
        </row>
        <row r="216">
          <cell r="A216" t="str">
            <v>ETL0463AU</v>
          </cell>
          <cell r="B216" t="str">
            <v>Orbis Investment Management Limited</v>
          </cell>
        </row>
        <row r="217">
          <cell r="A217" t="str">
            <v>ETL0490AU</v>
          </cell>
          <cell r="B217" t="str">
            <v>L1 Capital Pty Ltd</v>
          </cell>
        </row>
        <row r="218">
          <cell r="A218" t="str">
            <v>ETL3086AU</v>
          </cell>
          <cell r="B218" t="str">
            <v>Alpha Fund Managers Pty Ltd</v>
          </cell>
        </row>
        <row r="219">
          <cell r="A219" t="str">
            <v>ETL4207AU</v>
          </cell>
          <cell r="B219" t="str">
            <v>GQG Partners LLC</v>
          </cell>
        </row>
        <row r="220">
          <cell r="A220" t="str">
            <v>ETL4581AU</v>
          </cell>
          <cell r="B220" t="str">
            <v>GQG Partners LLC</v>
          </cell>
        </row>
        <row r="221">
          <cell r="A221" t="str">
            <v>ETL5525AU</v>
          </cell>
          <cell r="B221" t="str">
            <v>Colchester Global Investors Ltd</v>
          </cell>
        </row>
        <row r="222">
          <cell r="A222" t="str">
            <v>ETL6153AU</v>
          </cell>
          <cell r="B222" t="str">
            <v>Alpha Fund Managers Pty Ltd</v>
          </cell>
        </row>
        <row r="223">
          <cell r="A223" t="str">
            <v>ETL6978AU</v>
          </cell>
          <cell r="B223" t="str">
            <v>Milford Funds Limited</v>
          </cell>
        </row>
        <row r="224">
          <cell r="A224" t="str">
            <v>ETL7377AU</v>
          </cell>
          <cell r="B224" t="str">
            <v>GQG Partners LLC</v>
          </cell>
        </row>
        <row r="225">
          <cell r="A225" t="str">
            <v>ETL8084AU</v>
          </cell>
          <cell r="B225" t="str">
            <v>Paradice Investment Management Pty Ltd</v>
          </cell>
        </row>
        <row r="226">
          <cell r="A226" t="str">
            <v>ETL8155AU</v>
          </cell>
          <cell r="B226" t="str">
            <v>Milford Australia Pty Ltd</v>
          </cell>
        </row>
        <row r="227">
          <cell r="A227" t="str">
            <v>ETL8171AU</v>
          </cell>
          <cell r="B227" t="str">
            <v>Impax Asset Management Ltd</v>
          </cell>
        </row>
        <row r="228">
          <cell r="A228" t="str">
            <v>ETL8772AU</v>
          </cell>
          <cell r="B228" t="str">
            <v>Paradice Investment Management LLC</v>
          </cell>
        </row>
        <row r="229">
          <cell r="A229" t="str">
            <v>EVO2608AU</v>
          </cell>
          <cell r="B229" t="str">
            <v>Metrics Credit Partners Pty Limited</v>
          </cell>
        </row>
        <row r="230">
          <cell r="A230" t="str">
            <v>FAM0101AU</v>
          </cell>
          <cell r="B230" t="str">
            <v>Celeste Funds Management Limited</v>
          </cell>
        </row>
        <row r="231">
          <cell r="A231" t="str">
            <v>FHT0030AU</v>
          </cell>
          <cell r="B231" t="str">
            <v>Montgomery Investment Management Inc</v>
          </cell>
        </row>
        <row r="232">
          <cell r="A232" t="str">
            <v>FID0007AU</v>
          </cell>
          <cell r="B232" t="str">
            <v>FIL Australia</v>
          </cell>
        </row>
        <row r="233">
          <cell r="A233" t="str">
            <v>FID0007AU</v>
          </cell>
          <cell r="B233" t="str">
            <v>FIL Australia</v>
          </cell>
        </row>
        <row r="234">
          <cell r="A234" t="str">
            <v>FID0008AU</v>
          </cell>
          <cell r="B234" t="str">
            <v>FIL Australia</v>
          </cell>
        </row>
        <row r="235">
          <cell r="A235" t="str">
            <v>FID0010AU</v>
          </cell>
          <cell r="B235" t="str">
            <v>Fidelity Management &amp; Research Company LLC</v>
          </cell>
        </row>
        <row r="236">
          <cell r="A236" t="str">
            <v>FID0011AU</v>
          </cell>
          <cell r="B236" t="str">
            <v>FIL Limited</v>
          </cell>
        </row>
        <row r="237">
          <cell r="A237" t="str">
            <v>FID0015AU</v>
          </cell>
          <cell r="B237" t="str">
            <v>FIL Limited</v>
          </cell>
        </row>
        <row r="238">
          <cell r="A238" t="str">
            <v>FID0021AU</v>
          </cell>
          <cell r="B238" t="str">
            <v>Fidelity (FIL Fund Management Limited)</v>
          </cell>
        </row>
        <row r="239">
          <cell r="A239" t="str">
            <v>FID0023AU</v>
          </cell>
          <cell r="B239" t="str">
            <v>FIL Limited</v>
          </cell>
        </row>
        <row r="240">
          <cell r="A240" t="str">
            <v>FID0026AU</v>
          </cell>
          <cell r="B240" t="str">
            <v>FIL Australia</v>
          </cell>
        </row>
        <row r="241">
          <cell r="A241" t="str">
            <v>FID0031AU</v>
          </cell>
          <cell r="B241" t="str">
            <v>FIL Limited</v>
          </cell>
        </row>
        <row r="242">
          <cell r="A242" t="str">
            <v>FRT0009AU</v>
          </cell>
          <cell r="B242" t="str">
            <v>Franklin Templeton Invts</v>
          </cell>
        </row>
        <row r="243">
          <cell r="A243" t="str">
            <v>FRT0011AU</v>
          </cell>
          <cell r="B243" t="str">
            <v>Franklin Templeton Invts</v>
          </cell>
        </row>
        <row r="244">
          <cell r="A244" t="str">
            <v>FRT0025AU</v>
          </cell>
          <cell r="B244" t="str">
            <v>Franklin Templeton Investments</v>
          </cell>
        </row>
        <row r="245">
          <cell r="A245" t="str">
            <v>FRT0027AU</v>
          </cell>
          <cell r="B245" t="str">
            <v>Franklin Templeton Investments Aus Ltd</v>
          </cell>
        </row>
        <row r="246">
          <cell r="A246" t="str">
            <v>FSF0002AU</v>
          </cell>
          <cell r="B246" t="str">
            <v>First Sentier Investors</v>
          </cell>
        </row>
        <row r="247">
          <cell r="A247" t="str">
            <v>FSF0003AU</v>
          </cell>
          <cell r="B247" t="str">
            <v>First Sentier Investors (Australia) Services Pty Limited</v>
          </cell>
        </row>
        <row r="248">
          <cell r="A248" t="str">
            <v>FSF0004AU</v>
          </cell>
          <cell r="B248" t="str">
            <v>First Sentier Investors (Australia) Services Pty Limited</v>
          </cell>
        </row>
        <row r="249">
          <cell r="A249" t="str">
            <v>FSF0007AU</v>
          </cell>
          <cell r="B249" t="str">
            <v>First Sentier Investors (Australia) Services Pty Limited</v>
          </cell>
        </row>
        <row r="250">
          <cell r="A250" t="str">
            <v>FSF0008AU</v>
          </cell>
          <cell r="B250" t="str">
            <v>First Sentier Investors (Australia) Services Pty Limited</v>
          </cell>
        </row>
        <row r="251">
          <cell r="A251" t="str">
            <v>FSF0013AU</v>
          </cell>
          <cell r="B251" t="str">
            <v>First Sentier Investors (Australia) Services Pty Limited</v>
          </cell>
        </row>
        <row r="252">
          <cell r="A252" t="str">
            <v>FSF0014AU</v>
          </cell>
          <cell r="B252" t="str">
            <v>First Sentier Investors</v>
          </cell>
        </row>
        <row r="253">
          <cell r="A253" t="str">
            <v>FSF0027AU</v>
          </cell>
          <cell r="B253" t="str">
            <v>First Sentier Investors (Australia) Services Pty Limited</v>
          </cell>
        </row>
        <row r="254">
          <cell r="A254" t="str">
            <v>FSF0033AU</v>
          </cell>
          <cell r="B254" t="str">
            <v>First Sentier Investors (Australia) Services Pty Limited</v>
          </cell>
        </row>
        <row r="255">
          <cell r="A255" t="str">
            <v>FSF0038AU</v>
          </cell>
          <cell r="B255" t="str">
            <v>Janus Henderson Investors (AUS) FM Ltd</v>
          </cell>
        </row>
        <row r="256">
          <cell r="A256" t="str">
            <v>FSF0039AU</v>
          </cell>
          <cell r="B256" t="str">
            <v>First Sentier Investors (Australia) Services Pty Limited</v>
          </cell>
        </row>
        <row r="257">
          <cell r="A257" t="str">
            <v>FSF0040AU</v>
          </cell>
          <cell r="B257" t="str">
            <v>First Sentier Investors (Australia) Services Pty Limited</v>
          </cell>
        </row>
        <row r="258">
          <cell r="A258" t="str">
            <v>FSF0043AU</v>
          </cell>
          <cell r="B258" t="str">
            <v>First Sentier Investors (Australia) Services Pty Limited</v>
          </cell>
        </row>
        <row r="259">
          <cell r="A259" t="str">
            <v>FSF0047AU</v>
          </cell>
          <cell r="B259" t="str">
            <v>First Sentier Investors (Australia) Services Pty Limited</v>
          </cell>
        </row>
        <row r="260">
          <cell r="A260" t="str">
            <v>FSF0079AU</v>
          </cell>
          <cell r="B260" t="str">
            <v>Lazard Asset Management LLC</v>
          </cell>
        </row>
        <row r="261">
          <cell r="A261" t="str">
            <v>FSF0084AU</v>
          </cell>
          <cell r="B261" t="str">
            <v>First Sentier Investors (Australia) Services Pty Limited</v>
          </cell>
        </row>
        <row r="262">
          <cell r="A262" t="str">
            <v>FSF0143AU</v>
          </cell>
          <cell r="B262" t="str">
            <v>First State Investments</v>
          </cell>
        </row>
        <row r="263">
          <cell r="A263" t="str">
            <v>FSF0146AU</v>
          </cell>
          <cell r="B263" t="str">
            <v>Wellington Management Australia Pty Ltd</v>
          </cell>
        </row>
        <row r="264">
          <cell r="A264" t="str">
            <v>FSF0170AU</v>
          </cell>
          <cell r="B264" t="str">
            <v>First Sentier Investors (Australia) Services Pty Limited</v>
          </cell>
        </row>
        <row r="265">
          <cell r="A265" t="str">
            <v>FSF0454AU</v>
          </cell>
          <cell r="B265" t="str">
            <v>First Sentier Investors (Australia) Services Pty Limited</v>
          </cell>
        </row>
        <row r="266">
          <cell r="A266" t="str">
            <v>FSF0458AU</v>
          </cell>
          <cell r="B266" t="str">
            <v>Perpetual Investment Management Ltd</v>
          </cell>
        </row>
        <row r="267">
          <cell r="A267" t="str">
            <v>FSF0462AU</v>
          </cell>
          <cell r="B267" t="str">
            <v>Schroder Investment Management Aus Ltd</v>
          </cell>
        </row>
        <row r="268">
          <cell r="A268" t="str">
            <v>FSF0465AU</v>
          </cell>
          <cell r="B268" t="str">
            <v>Investors Mutual Limited</v>
          </cell>
        </row>
        <row r="269">
          <cell r="A269" t="str">
            <v>FSF0484AU</v>
          </cell>
          <cell r="B269" t="str">
            <v>Yarra Capital Management</v>
          </cell>
        </row>
        <row r="270">
          <cell r="A270" t="str">
            <v>FSF0489AU</v>
          </cell>
          <cell r="B270" t="str">
            <v>Colonial First State Investments Limited</v>
          </cell>
        </row>
        <row r="271">
          <cell r="A271" t="str">
            <v>FSF0490AU</v>
          </cell>
          <cell r="B271" t="str">
            <v>Colonial First State Investments Limited</v>
          </cell>
        </row>
        <row r="272">
          <cell r="A272" t="str">
            <v>FSF0498AU</v>
          </cell>
          <cell r="B272" t="str">
            <v>First Sentier Investors (Australia) Services Pty Limited</v>
          </cell>
        </row>
        <row r="273">
          <cell r="A273" t="str">
            <v>FSF0499AU</v>
          </cell>
          <cell r="B273" t="str">
            <v>Colonial First State Investments Limited</v>
          </cell>
        </row>
        <row r="274">
          <cell r="A274" t="str">
            <v>FSF0506AU</v>
          </cell>
          <cell r="B274" t="str">
            <v>Schroder Investment Management Aus Ltd</v>
          </cell>
        </row>
        <row r="275">
          <cell r="A275" t="str">
            <v>FSF0694AU</v>
          </cell>
          <cell r="B275" t="str">
            <v>First Sentier Investors (Australia) Services Pty Limited</v>
          </cell>
        </row>
        <row r="276">
          <cell r="A276" t="str">
            <v>FSF0789AU</v>
          </cell>
          <cell r="B276" t="str">
            <v>Acadian Asset Management LLC</v>
          </cell>
        </row>
        <row r="277">
          <cell r="A277" t="str">
            <v>FSF0795AU</v>
          </cell>
          <cell r="B277" t="str">
            <v>Colonial First State Investments Limited</v>
          </cell>
        </row>
        <row r="278">
          <cell r="A278" t="str">
            <v>FSF0889AU</v>
          </cell>
          <cell r="B278" t="str">
            <v>Colonial First State Investments Limited</v>
          </cell>
        </row>
        <row r="279">
          <cell r="A279" t="str">
            <v>FSF0891AU</v>
          </cell>
          <cell r="B279" t="str">
            <v>Acadian Asset Management LLC</v>
          </cell>
        </row>
        <row r="280">
          <cell r="A280" t="str">
            <v>FSF0905AU</v>
          </cell>
          <cell r="B280" t="str">
            <v>First Sentier Investors</v>
          </cell>
        </row>
        <row r="281">
          <cell r="A281" t="str">
            <v>FSF0908AU</v>
          </cell>
          <cell r="B281" t="str">
            <v>Generation Investment Management LLP</v>
          </cell>
        </row>
        <row r="282">
          <cell r="A282" t="str">
            <v>FSF0961AU</v>
          </cell>
          <cell r="B282" t="str">
            <v>First Sentier Investors (Australia) Services Pty Limited</v>
          </cell>
        </row>
        <row r="283">
          <cell r="A283" t="str">
            <v>FSF0968AU</v>
          </cell>
          <cell r="B283" t="str">
            <v>Colonial First State Investments Limited</v>
          </cell>
        </row>
        <row r="284">
          <cell r="A284" t="str">
            <v>FSF0974AU</v>
          </cell>
          <cell r="B284" t="str">
            <v>First Sentier Investors</v>
          </cell>
        </row>
        <row r="285">
          <cell r="A285" t="str">
            <v>FSF0975AU</v>
          </cell>
          <cell r="B285" t="str">
            <v>First Sentier Investors</v>
          </cell>
        </row>
        <row r="286">
          <cell r="A286" t="str">
            <v>FSF0976AU</v>
          </cell>
          <cell r="B286" t="str">
            <v>First Sentier Investors</v>
          </cell>
        </row>
        <row r="287">
          <cell r="A287" t="str">
            <v>FSF0978AU</v>
          </cell>
          <cell r="B287" t="str">
            <v>First Sentier Investors</v>
          </cell>
        </row>
        <row r="288">
          <cell r="A288" t="str">
            <v>FSF1086AU</v>
          </cell>
          <cell r="B288" t="str">
            <v>Aspect Capital Limited</v>
          </cell>
        </row>
        <row r="289">
          <cell r="A289" t="str">
            <v>FSF1240AU</v>
          </cell>
          <cell r="B289" t="str">
            <v>Acadian Asset Management LLC</v>
          </cell>
        </row>
        <row r="290">
          <cell r="A290" t="str">
            <v>FSF1241AU</v>
          </cell>
          <cell r="B290" t="str">
            <v>First Sentier Investors</v>
          </cell>
        </row>
        <row r="291">
          <cell r="A291" t="str">
            <v>FSF1675AU</v>
          </cell>
          <cell r="B291" t="str">
            <v>First Sentier Investors</v>
          </cell>
        </row>
        <row r="292">
          <cell r="A292" t="str">
            <v>FSF5774AU</v>
          </cell>
          <cell r="B292" t="str">
            <v>Baillie Gifford &amp; Co Limited.</v>
          </cell>
        </row>
        <row r="293">
          <cell r="A293" t="str">
            <v>GMO0006AU</v>
          </cell>
          <cell r="B293" t="str">
            <v>Grantham, Mayo, Van Otterloo &amp; Co., LLC</v>
          </cell>
        </row>
        <row r="294">
          <cell r="A294" t="str">
            <v>GSF0001AU</v>
          </cell>
          <cell r="B294" t="str">
            <v>Epoch Investment Partners Inc</v>
          </cell>
        </row>
        <row r="295">
          <cell r="A295" t="str">
            <v>GSF0002AU</v>
          </cell>
          <cell r="B295" t="str">
            <v>Epoch Investment Partners Inc</v>
          </cell>
        </row>
        <row r="296">
          <cell r="A296" t="str">
            <v>GSF0008AU</v>
          </cell>
          <cell r="B296" t="str">
            <v>Payden &amp; Rygel</v>
          </cell>
        </row>
        <row r="297">
          <cell r="A297" t="str">
            <v>GTU0008AU</v>
          </cell>
          <cell r="B297" t="str">
            <v>Invesco Advisers, Inc</v>
          </cell>
        </row>
        <row r="298">
          <cell r="A298" t="str">
            <v>GTU0109AU</v>
          </cell>
          <cell r="B298" t="str">
            <v>Invesco Advisers, Inc</v>
          </cell>
        </row>
        <row r="299">
          <cell r="A299" t="str">
            <v>HBC0008AU</v>
          </cell>
          <cell r="B299" t="str">
            <v>SG Hiscock &amp; Company Limited</v>
          </cell>
        </row>
        <row r="300">
          <cell r="A300" t="str">
            <v>HBC0011AU</v>
          </cell>
          <cell r="B300" t="str">
            <v>Merlon Capital Partners Pty Limited</v>
          </cell>
        </row>
        <row r="301">
          <cell r="A301" t="str">
            <v>HFL0104AU</v>
          </cell>
          <cell r="B301" t="str">
            <v>Fulcrum Asset Management LLP</v>
          </cell>
        </row>
        <row r="302">
          <cell r="A302" t="str">
            <v>HFL0108AU</v>
          </cell>
          <cell r="B302" t="str">
            <v>Apis Capital Advisors, LLC</v>
          </cell>
        </row>
        <row r="303">
          <cell r="A303" t="str">
            <v>HGI4648AU</v>
          </cell>
          <cell r="B303" t="str">
            <v>Janus Henderson Investors UK Limited</v>
          </cell>
        </row>
        <row r="304">
          <cell r="A304" t="str">
            <v>HHA0002AU</v>
          </cell>
          <cell r="B304" t="str">
            <v>Hunter Hall Investment Management Ltd</v>
          </cell>
        </row>
        <row r="305">
          <cell r="A305" t="str">
            <v>HHA0007AU</v>
          </cell>
          <cell r="B305" t="str">
            <v>Hunter Hall Investment Management Ltd</v>
          </cell>
        </row>
        <row r="306">
          <cell r="A306" t="str">
            <v>HHA0007AU</v>
          </cell>
          <cell r="B306" t="str">
            <v>Hunter Hall Investment Management Ltd</v>
          </cell>
        </row>
        <row r="307">
          <cell r="A307" t="str">
            <v>HML0016AU</v>
          </cell>
          <cell r="B307" t="str">
            <v>CBRE Investment Management Listed Real Assets LLC</v>
          </cell>
        </row>
        <row r="308">
          <cell r="A308" t="str">
            <v>HOW0002AU</v>
          </cell>
          <cell r="B308" t="str">
            <v>Hunter Hall Investment Management Ltd</v>
          </cell>
        </row>
        <row r="309">
          <cell r="A309" t="str">
            <v>HOW0016AU</v>
          </cell>
          <cell r="B309" t="str">
            <v>NovaPort Capital Pty Limited</v>
          </cell>
        </row>
        <row r="310">
          <cell r="A310" t="str">
            <v>HOW0018AU</v>
          </cell>
          <cell r="B310" t="str">
            <v>NovaPort Capital Pty Limited</v>
          </cell>
        </row>
        <row r="311">
          <cell r="A311" t="str">
            <v>HOW0019AU</v>
          </cell>
          <cell r="B311" t="str">
            <v>Alphinity Investment Management Pty Ltd</v>
          </cell>
        </row>
        <row r="312">
          <cell r="A312" t="str">
            <v>HOW0020AU</v>
          </cell>
          <cell r="B312" t="str">
            <v>WaveStone Capital Pty Limited</v>
          </cell>
        </row>
        <row r="313">
          <cell r="A313" t="str">
            <v>HOW0026AU</v>
          </cell>
          <cell r="B313" t="str">
            <v>Alphinity Investment Management Pty Ltd</v>
          </cell>
        </row>
        <row r="314">
          <cell r="A314" t="str">
            <v>HOW0027AU</v>
          </cell>
          <cell r="B314" t="str">
            <v>NovaPort Capital Pty Limited</v>
          </cell>
        </row>
        <row r="315">
          <cell r="A315" t="str">
            <v>HOW0034AU</v>
          </cell>
          <cell r="B315" t="str">
            <v>Greencape Capital Pty Ltd</v>
          </cell>
        </row>
        <row r="316">
          <cell r="A316" t="str">
            <v>HOW0035AU</v>
          </cell>
          <cell r="B316" t="str">
            <v>Greencape Capital Pty Ltd</v>
          </cell>
        </row>
        <row r="317">
          <cell r="A317" t="str">
            <v>HOW0052AU</v>
          </cell>
          <cell r="B317" t="str">
            <v>Kapstream Capital Pty Ltd</v>
          </cell>
        </row>
        <row r="318">
          <cell r="A318" t="str">
            <v>HOW0053AU</v>
          </cell>
          <cell r="B318" t="str">
            <v>WaveStone Capital Pty Limited</v>
          </cell>
        </row>
        <row r="319">
          <cell r="A319" t="str">
            <v>HOW0098AU</v>
          </cell>
          <cell r="B319" t="str">
            <v>Ardea Investment Management Pty Limited</v>
          </cell>
        </row>
        <row r="320">
          <cell r="A320" t="str">
            <v>HOW0121AU</v>
          </cell>
          <cell r="B320" t="str">
            <v>Alphinity Investment Management Pty Ltd</v>
          </cell>
        </row>
        <row r="321">
          <cell r="A321" t="str">
            <v>HOW0121AU</v>
          </cell>
          <cell r="B321" t="str">
            <v>Alphinity Investment Management Pty Ltd</v>
          </cell>
        </row>
        <row r="322">
          <cell r="A322" t="str">
            <v>HOW0158AU</v>
          </cell>
          <cell r="B322" t="str">
            <v>Greencape Capital Pty Ltd</v>
          </cell>
        </row>
        <row r="323">
          <cell r="A323" t="str">
            <v>HOW0164AU</v>
          </cell>
          <cell r="B323" t="str">
            <v>Alphinity Investment Management Pty Ltd</v>
          </cell>
        </row>
        <row r="324">
          <cell r="A324" t="str">
            <v>HOW2967AU</v>
          </cell>
          <cell r="B324" t="str">
            <v>Eiger Capital Pty Ltd</v>
          </cell>
        </row>
        <row r="325">
          <cell r="A325" t="str">
            <v>HOW3590AU</v>
          </cell>
          <cell r="B325" t="str">
            <v>Lennox Capital Partners Pty Ltd</v>
          </cell>
        </row>
        <row r="326">
          <cell r="A326" t="str">
            <v>IML0001AU</v>
          </cell>
          <cell r="B326" t="str">
            <v>Investors Mutual Limited</v>
          </cell>
        </row>
        <row r="327">
          <cell r="A327" t="str">
            <v>IML0002AU</v>
          </cell>
          <cell r="B327" t="str">
            <v>Investors Mutual Limited</v>
          </cell>
        </row>
        <row r="328">
          <cell r="A328" t="str">
            <v>IML0003AU</v>
          </cell>
          <cell r="B328" t="str">
            <v>Investors Mutual Limited</v>
          </cell>
        </row>
        <row r="329">
          <cell r="A329" t="str">
            <v>IML0004AU</v>
          </cell>
          <cell r="B329" t="str">
            <v>Investors Mutual Limited</v>
          </cell>
        </row>
        <row r="330">
          <cell r="A330" t="str">
            <v>IML0005AU</v>
          </cell>
          <cell r="B330" t="str">
            <v>Investors Mutual Limited</v>
          </cell>
        </row>
        <row r="331">
          <cell r="A331" t="str">
            <v>IML0006AU</v>
          </cell>
          <cell r="B331" t="str">
            <v>Investors Mutual Limited</v>
          </cell>
        </row>
        <row r="332">
          <cell r="A332" t="str">
            <v>IML0010AU</v>
          </cell>
          <cell r="B332" t="str">
            <v>Investors Mutual Limited</v>
          </cell>
        </row>
        <row r="333">
          <cell r="A333" t="str">
            <v>INT0022AU</v>
          </cell>
          <cell r="B333" t="str">
            <v>Morningstar Inv Management Australia Ltd</v>
          </cell>
        </row>
        <row r="334">
          <cell r="A334" t="str">
            <v>INT0028AU</v>
          </cell>
          <cell r="B334" t="str">
            <v>Morningstar Inv Management Australia Ltd</v>
          </cell>
        </row>
        <row r="335">
          <cell r="A335" t="str">
            <v>INT0029AU</v>
          </cell>
          <cell r="B335" t="str">
            <v>Morningstar Inv Management Australia Ltd</v>
          </cell>
        </row>
        <row r="336">
          <cell r="A336" t="str">
            <v>INT0030AU</v>
          </cell>
          <cell r="B336" t="str">
            <v>Morningstar Inv Management Australia Ltd</v>
          </cell>
        </row>
        <row r="337">
          <cell r="A337" t="str">
            <v>INT0034AU</v>
          </cell>
          <cell r="B337" t="str">
            <v>Morningstar Inv Management Australia Ltd</v>
          </cell>
        </row>
        <row r="338">
          <cell r="A338" t="str">
            <v>INT0035AU</v>
          </cell>
          <cell r="B338" t="str">
            <v>Morningstar Inv Management Australia Ltd</v>
          </cell>
        </row>
        <row r="339">
          <cell r="A339" t="str">
            <v>INT0038AU</v>
          </cell>
          <cell r="B339" t="str">
            <v>Morningstar Inv Management Australia Ltd</v>
          </cell>
        </row>
        <row r="340">
          <cell r="A340" t="str">
            <v>INT0039AU</v>
          </cell>
          <cell r="B340" t="str">
            <v>Morningstar Inv Management Australia Ltd</v>
          </cell>
        </row>
        <row r="341">
          <cell r="A341" t="str">
            <v>INT0040AU</v>
          </cell>
          <cell r="B341" t="str">
            <v>Morningstar Inv Management Australia Ltd</v>
          </cell>
        </row>
        <row r="342">
          <cell r="A342" t="str">
            <v>INT0042AU</v>
          </cell>
          <cell r="B342" t="str">
            <v>Morningstar Inv Management Australia Ltd</v>
          </cell>
        </row>
        <row r="343">
          <cell r="A343" t="str">
            <v>INT0043AU</v>
          </cell>
          <cell r="B343" t="str">
            <v>Morningstar Inv Management Australia Ltd</v>
          </cell>
        </row>
        <row r="344">
          <cell r="A344" t="str">
            <v>IOF0008AU</v>
          </cell>
          <cell r="B344" t="str">
            <v>IOOF Investment Service Limited</v>
          </cell>
        </row>
        <row r="345">
          <cell r="A345" t="str">
            <v>IOF0009AU</v>
          </cell>
          <cell r="B345" t="str">
            <v>IOOF Investment Service Limited</v>
          </cell>
        </row>
        <row r="346">
          <cell r="A346" t="str">
            <v>IOF0010AU</v>
          </cell>
          <cell r="B346" t="str">
            <v>IOOF Investment Service Limited</v>
          </cell>
        </row>
        <row r="347">
          <cell r="A347" t="str">
            <v>IOF0017AU</v>
          </cell>
          <cell r="B347" t="str">
            <v>IOOF Investment Service Limited</v>
          </cell>
        </row>
        <row r="348">
          <cell r="A348" t="str">
            <v>IOF0025AU</v>
          </cell>
          <cell r="B348" t="str">
            <v>IOOF Investment Service Limited</v>
          </cell>
        </row>
        <row r="349">
          <cell r="A349" t="str">
            <v>IOF0044AU</v>
          </cell>
          <cell r="B349" t="str">
            <v>Resolution Capital Limited</v>
          </cell>
        </row>
        <row r="350">
          <cell r="A350" t="str">
            <v>IOF0045AU</v>
          </cell>
          <cell r="B350" t="str">
            <v>Antipodes Partners Limited</v>
          </cell>
        </row>
        <row r="351">
          <cell r="A351" t="str">
            <v>IOF0046AU</v>
          </cell>
          <cell r="B351" t="str">
            <v>Janus Henderson Investors Ltd</v>
          </cell>
        </row>
        <row r="352">
          <cell r="A352" t="str">
            <v>IOF0047AU</v>
          </cell>
          <cell r="B352" t="str">
            <v>Janus Henderson Investors (AUS) FM Ltd</v>
          </cell>
        </row>
        <row r="353">
          <cell r="A353" t="str">
            <v>IOF0078AU</v>
          </cell>
          <cell r="B353" t="str">
            <v>Perennial Investment Partners Ltd</v>
          </cell>
        </row>
        <row r="354">
          <cell r="A354" t="str">
            <v>IOF0081AU</v>
          </cell>
          <cell r="B354" t="str">
            <v>Resolution Capital Limited</v>
          </cell>
        </row>
        <row r="355">
          <cell r="A355" t="str">
            <v>IOF0081AU</v>
          </cell>
          <cell r="B355" t="str">
            <v>Resolution Capital Limited</v>
          </cell>
        </row>
        <row r="356">
          <cell r="A356" t="str">
            <v>IOF0090AU</v>
          </cell>
          <cell r="B356" t="str">
            <v>IOOF Investment Management Limited</v>
          </cell>
        </row>
        <row r="357">
          <cell r="A357" t="str">
            <v>IOF0091AU</v>
          </cell>
          <cell r="B357" t="str">
            <v>IOOF Investment Management Limited</v>
          </cell>
        </row>
        <row r="358">
          <cell r="A358" t="str">
            <v>IOF0092AU</v>
          </cell>
          <cell r="B358" t="str">
            <v>IOOF Investment Management Limited</v>
          </cell>
        </row>
        <row r="359">
          <cell r="A359" t="str">
            <v>IOF0093AU</v>
          </cell>
          <cell r="B359" t="str">
            <v>IOOF Investment Management Limited</v>
          </cell>
        </row>
        <row r="360">
          <cell r="A360" t="str">
            <v>IOF0094AU</v>
          </cell>
          <cell r="B360" t="str">
            <v>IOOF Investment Management Limited</v>
          </cell>
        </row>
        <row r="361">
          <cell r="A361" t="str">
            <v>IOF0095AU</v>
          </cell>
          <cell r="B361" t="str">
            <v>IOOF Investment Management Limited</v>
          </cell>
        </row>
        <row r="362">
          <cell r="A362" t="str">
            <v>IOF0096AU</v>
          </cell>
          <cell r="B362" t="str">
            <v>IOOF Investment Management Limited</v>
          </cell>
        </row>
        <row r="363">
          <cell r="A363" t="str">
            <v>IOF0097AU</v>
          </cell>
          <cell r="B363" t="str">
            <v>IOOF Investment Management Limited</v>
          </cell>
        </row>
        <row r="364">
          <cell r="A364" t="str">
            <v>IOF0098AU</v>
          </cell>
          <cell r="B364" t="str">
            <v>IOOF Investment Management Limited</v>
          </cell>
        </row>
        <row r="365">
          <cell r="A365" t="str">
            <v>IOF0129AU</v>
          </cell>
          <cell r="B365" t="str">
            <v>IOOF Investment Service Limited</v>
          </cell>
        </row>
        <row r="366">
          <cell r="A366" t="str">
            <v>IOF0130AU</v>
          </cell>
          <cell r="B366" t="str">
            <v>IOOF Investment Service Limited</v>
          </cell>
        </row>
        <row r="367">
          <cell r="A367" t="str">
            <v>IOF0131AU</v>
          </cell>
          <cell r="B367" t="str">
            <v>IOOF Investment Service Limited</v>
          </cell>
        </row>
        <row r="368">
          <cell r="A368" t="str">
            <v>IOF0132AU</v>
          </cell>
          <cell r="B368" t="str">
            <v>IOOF Investment Service Limited</v>
          </cell>
        </row>
        <row r="369">
          <cell r="A369" t="str">
            <v>IOF0133AU</v>
          </cell>
          <cell r="B369" t="str">
            <v>IOOF Investment Service Limited</v>
          </cell>
        </row>
        <row r="370">
          <cell r="A370" t="str">
            <v>IOF0134AU</v>
          </cell>
          <cell r="B370" t="str">
            <v>IOOF Investment Service Limited</v>
          </cell>
        </row>
        <row r="371">
          <cell r="A371" t="str">
            <v>IOF0135AU</v>
          </cell>
          <cell r="B371" t="str">
            <v>IOOF Investment Service Limited</v>
          </cell>
        </row>
        <row r="372">
          <cell r="A372" t="str">
            <v>IOF0141AU</v>
          </cell>
          <cell r="B372" t="str">
            <v>Janus Henderson Investors (AUS) FM Ltd</v>
          </cell>
        </row>
        <row r="373">
          <cell r="A373" t="str">
            <v>IOF0145AU</v>
          </cell>
          <cell r="B373" t="str">
            <v>Janus Henderson Investors Ltd</v>
          </cell>
        </row>
        <row r="374">
          <cell r="A374" t="str">
            <v>IOF0184AU</v>
          </cell>
          <cell r="B374" t="str">
            <v>Resolution Capital Limited</v>
          </cell>
        </row>
        <row r="375">
          <cell r="A375" t="str">
            <v>IOF0200AU</v>
          </cell>
          <cell r="B375" t="str">
            <v>Perennial Value Management Limited</v>
          </cell>
        </row>
        <row r="376">
          <cell r="A376" t="str">
            <v>IOF0203AU</v>
          </cell>
          <cell r="B376" t="str">
            <v>Antipodes Partners Limited</v>
          </cell>
        </row>
        <row r="377">
          <cell r="A377" t="str">
            <v>IOF0206AU</v>
          </cell>
          <cell r="B377" t="str">
            <v>Perennial Value Management Limited</v>
          </cell>
        </row>
        <row r="378">
          <cell r="A378" t="str">
            <v>IOF0214AU</v>
          </cell>
          <cell r="B378" t="str">
            <v>Perennial Investment Partners Ltd</v>
          </cell>
        </row>
        <row r="379">
          <cell r="A379" t="str">
            <v>IOF0230AU</v>
          </cell>
          <cell r="B379" t="str">
            <v>IOOF Investment Service Limited</v>
          </cell>
        </row>
        <row r="380">
          <cell r="A380" t="str">
            <v>IOF0232AU</v>
          </cell>
          <cell r="B380" t="str">
            <v>IOOF Investment Management Limited</v>
          </cell>
        </row>
        <row r="381">
          <cell r="A381" t="str">
            <v>IOF0237AU</v>
          </cell>
          <cell r="B381" t="str">
            <v>IOOF Investment Service Limited</v>
          </cell>
        </row>
        <row r="382">
          <cell r="A382" t="str">
            <v>IOF0238AU</v>
          </cell>
          <cell r="B382" t="str">
            <v>IOOF Investment Service Limited</v>
          </cell>
        </row>
        <row r="383">
          <cell r="A383" t="str">
            <v>IOF0239AU</v>
          </cell>
          <cell r="B383" t="str">
            <v>IOOF Investment Service Limited</v>
          </cell>
        </row>
        <row r="384">
          <cell r="A384" t="str">
            <v>IOF0240AU</v>
          </cell>
          <cell r="B384" t="str">
            <v>IOOF Investment Service Limited</v>
          </cell>
        </row>
        <row r="385">
          <cell r="A385" t="str">
            <v>IOF0241AU</v>
          </cell>
          <cell r="B385" t="str">
            <v>IOOF Investment Service Limited</v>
          </cell>
        </row>
        <row r="386">
          <cell r="A386" t="str">
            <v>IOF0242AU</v>
          </cell>
          <cell r="B386" t="str">
            <v>IOOF Investment Service Limited</v>
          </cell>
        </row>
        <row r="387">
          <cell r="A387" t="str">
            <v>IOF0243AU</v>
          </cell>
          <cell r="B387" t="str">
            <v>IOOF Investment Service Limited</v>
          </cell>
        </row>
        <row r="388">
          <cell r="A388" t="str">
            <v>IOF0244AU</v>
          </cell>
          <cell r="B388" t="str">
            <v>IOOF Investment Service Limited</v>
          </cell>
        </row>
        <row r="389">
          <cell r="A389" t="str">
            <v>IOF0245AU</v>
          </cell>
          <cell r="B389" t="str">
            <v>IOOF Investment Service Limited</v>
          </cell>
        </row>
        <row r="390">
          <cell r="A390" t="str">
            <v>IOF0246AU</v>
          </cell>
          <cell r="B390" t="str">
            <v>IOOF Investment Service Limited</v>
          </cell>
        </row>
        <row r="391">
          <cell r="A391" t="str">
            <v>IOF0247AU</v>
          </cell>
          <cell r="B391" t="str">
            <v>IOOF Investment Service Limited</v>
          </cell>
        </row>
        <row r="392">
          <cell r="A392" t="str">
            <v>IOF0248AU</v>
          </cell>
          <cell r="B392" t="str">
            <v>IOOF Investment Service Limited</v>
          </cell>
        </row>
        <row r="393">
          <cell r="A393" t="str">
            <v>IOF0249AU</v>
          </cell>
          <cell r="B393" t="str">
            <v>IOOF Investment Service Limited</v>
          </cell>
        </row>
        <row r="394">
          <cell r="A394" t="str">
            <v>IOF0250AU</v>
          </cell>
          <cell r="B394" t="str">
            <v>IOOF Investment Service Limited</v>
          </cell>
        </row>
        <row r="395">
          <cell r="A395" t="str">
            <v>IOF0251AU</v>
          </cell>
          <cell r="B395" t="str">
            <v>IOOF Investment Service Limited</v>
          </cell>
        </row>
        <row r="396">
          <cell r="A396" t="str">
            <v>IOF0252AU</v>
          </cell>
          <cell r="B396" t="str">
            <v>IOOF Investment Service Limited</v>
          </cell>
        </row>
        <row r="397">
          <cell r="A397" t="str">
            <v>IOF0253AU</v>
          </cell>
          <cell r="B397" t="str">
            <v>IOOF Investment Management Limited</v>
          </cell>
        </row>
        <row r="398">
          <cell r="A398" t="str">
            <v>IOF0254AU</v>
          </cell>
          <cell r="B398" t="str">
            <v>IOOF Investment Management Limited</v>
          </cell>
        </row>
        <row r="399">
          <cell r="A399" t="str">
            <v>IOF0255AU</v>
          </cell>
          <cell r="B399" t="str">
            <v>IOOF Group</v>
          </cell>
        </row>
        <row r="400">
          <cell r="A400" t="str">
            <v>IOF0713AU</v>
          </cell>
          <cell r="B400" t="str">
            <v>IOOF Investment Service Limited</v>
          </cell>
        </row>
        <row r="401">
          <cell r="A401" t="str">
            <v>IOF0714AU</v>
          </cell>
          <cell r="B401" t="str">
            <v>IOOF Investment Service Limited</v>
          </cell>
        </row>
        <row r="402">
          <cell r="A402" t="str">
            <v>JBW0009AU</v>
          </cell>
          <cell r="B402" t="str">
            <v>Yarra Capital Management</v>
          </cell>
        </row>
        <row r="403">
          <cell r="A403" t="str">
            <v>JBW0010AU</v>
          </cell>
          <cell r="B403" t="str">
            <v>Goldman Sachs Asset Management, L.P.</v>
          </cell>
        </row>
        <row r="404">
          <cell r="A404" t="str">
            <v>JBW0016AU</v>
          </cell>
          <cell r="B404" t="str">
            <v>Yarra Capital Management</v>
          </cell>
        </row>
        <row r="405">
          <cell r="A405" t="str">
            <v>JBW0018AU</v>
          </cell>
          <cell r="B405" t="str">
            <v>Yarra Capital Management</v>
          </cell>
        </row>
        <row r="406">
          <cell r="A406" t="str">
            <v>JBW0030AU</v>
          </cell>
          <cell r="B406" t="str">
            <v>Yarra Funds Management Limited</v>
          </cell>
        </row>
        <row r="407">
          <cell r="A407" t="str">
            <v>JBW0103AU</v>
          </cell>
          <cell r="B407" t="str">
            <v>Yarra Capital Management</v>
          </cell>
        </row>
        <row r="408">
          <cell r="A408" t="str">
            <v>JPM0008AU</v>
          </cell>
          <cell r="B408" t="str">
            <v>Martin Currie Investment Management Ltd</v>
          </cell>
        </row>
        <row r="409">
          <cell r="A409" t="str">
            <v>KAM0101AU</v>
          </cell>
          <cell r="B409" t="str">
            <v>K2 Asset Management Ltd</v>
          </cell>
        </row>
        <row r="410">
          <cell r="A410" t="str">
            <v>LAC0001AU</v>
          </cell>
          <cell r="B410" t="str">
            <v>Centuria Property Funds Limited</v>
          </cell>
        </row>
        <row r="411">
          <cell r="A411" t="str">
            <v>LAZ0003AU</v>
          </cell>
          <cell r="B411" t="str">
            <v>Lazard Asset Management LLC</v>
          </cell>
        </row>
        <row r="412">
          <cell r="A412" t="str">
            <v>LAZ0006AU</v>
          </cell>
          <cell r="B412" t="str">
            <v>Lazard Asset Management Pacific Co</v>
          </cell>
        </row>
        <row r="413">
          <cell r="A413" t="str">
            <v>LAZ0010AU</v>
          </cell>
          <cell r="B413" t="str">
            <v>Lazard Asset Management Pacific Co</v>
          </cell>
        </row>
        <row r="414">
          <cell r="A414" t="str">
            <v>LAZ0012AU</v>
          </cell>
          <cell r="B414" t="str">
            <v>Lazard Asset Management LLC</v>
          </cell>
        </row>
        <row r="415">
          <cell r="A415" t="str">
            <v>LAZ0012AU</v>
          </cell>
          <cell r="B415" t="str">
            <v>Lazard Asset Management LLC</v>
          </cell>
        </row>
        <row r="416">
          <cell r="A416" t="str">
            <v>LAZ0013AU</v>
          </cell>
          <cell r="B416" t="str">
            <v>Lazard Asset Management LLC</v>
          </cell>
        </row>
        <row r="417">
          <cell r="A417" t="str">
            <v>LAZ0014AU</v>
          </cell>
          <cell r="B417" t="str">
            <v>Lazard Asset Management LLC</v>
          </cell>
        </row>
        <row r="418">
          <cell r="A418" t="str">
            <v>LEF0027AU</v>
          </cell>
          <cell r="B418" t="str">
            <v>Optimix Investment Management Limited</v>
          </cell>
        </row>
        <row r="419">
          <cell r="A419" t="str">
            <v>LEF0044AU</v>
          </cell>
          <cell r="B419" t="str">
            <v>Optimix Investment Management Limited</v>
          </cell>
        </row>
        <row r="420">
          <cell r="A420" t="str">
            <v>LEF0100AU</v>
          </cell>
          <cell r="B420" t="str">
            <v>Optimix Investment Management Limited</v>
          </cell>
        </row>
        <row r="421">
          <cell r="A421" t="str">
            <v>LEF0101AU</v>
          </cell>
          <cell r="B421" t="str">
            <v>Optimix Investment Management Limited</v>
          </cell>
        </row>
        <row r="422">
          <cell r="A422" t="str">
            <v>LEF0102AU</v>
          </cell>
          <cell r="B422" t="str">
            <v>Optimix Investment Management Limited</v>
          </cell>
        </row>
        <row r="423">
          <cell r="A423" t="str">
            <v>LEF0103AU</v>
          </cell>
          <cell r="B423" t="str">
            <v>Optimix Investment Management Limited</v>
          </cell>
        </row>
        <row r="424">
          <cell r="A424" t="str">
            <v>LEF0104AU</v>
          </cell>
          <cell r="B424" t="str">
            <v>Optimix Investment Management Limited</v>
          </cell>
        </row>
        <row r="425">
          <cell r="A425" t="str">
            <v>LEF0106AU</v>
          </cell>
          <cell r="B425" t="str">
            <v>Optimix Investment Management Limited</v>
          </cell>
        </row>
        <row r="426">
          <cell r="A426" t="str">
            <v>LEF0107AU</v>
          </cell>
          <cell r="B426" t="str">
            <v>Optimix Investment Management Limited</v>
          </cell>
        </row>
        <row r="427">
          <cell r="A427" t="str">
            <v>LEF0108AU</v>
          </cell>
          <cell r="B427" t="str">
            <v>Optimix Investment Management Limited</v>
          </cell>
        </row>
        <row r="428">
          <cell r="A428" t="str">
            <v>LEF0173AU</v>
          </cell>
          <cell r="B428" t="str">
            <v>Optimix Investment Management Limited</v>
          </cell>
        </row>
        <row r="429">
          <cell r="A429" t="str">
            <v>LMI0007AU</v>
          </cell>
          <cell r="B429" t="str">
            <v>LM Investment Management Ltd</v>
          </cell>
        </row>
        <row r="430">
          <cell r="A430" t="str">
            <v>LMI0008AU</v>
          </cell>
          <cell r="B430" t="str">
            <v>LM Investment Management Ltd</v>
          </cell>
        </row>
        <row r="431">
          <cell r="A431" t="str">
            <v>LTC0002AU</v>
          </cell>
          <cell r="B431" t="str">
            <v>La Trobe Financial Asset Management Limited</v>
          </cell>
        </row>
        <row r="432">
          <cell r="A432" t="str">
            <v>MAA8010AU</v>
          </cell>
          <cell r="B432" t="str">
            <v>Moelis Australia Asset Management</v>
          </cell>
        </row>
        <row r="433">
          <cell r="A433" t="str">
            <v>MAA8238AU</v>
          </cell>
          <cell r="B433" t="str">
            <v>MA Hotel Management Pty Ltd</v>
          </cell>
        </row>
        <row r="434">
          <cell r="A434" t="str">
            <v>MAL0017AU</v>
          </cell>
          <cell r="B434" t="str">
            <v>BlackRock Inc</v>
          </cell>
        </row>
        <row r="435">
          <cell r="A435" t="str">
            <v>MAL0018AU</v>
          </cell>
          <cell r="B435" t="str">
            <v>BlackRock Inc</v>
          </cell>
        </row>
        <row r="436">
          <cell r="A436" t="str">
            <v>MAL0029AU</v>
          </cell>
          <cell r="B436" t="str">
            <v>BlackRock Inc</v>
          </cell>
        </row>
        <row r="437">
          <cell r="A437" t="str">
            <v>MAN0002AU</v>
          </cell>
          <cell r="B437" t="str">
            <v>AHL Partners LLP</v>
          </cell>
        </row>
        <row r="438">
          <cell r="A438" t="str">
            <v>MAQ0055AU</v>
          </cell>
          <cell r="B438" t="str">
            <v>Macquarie Investment Management Aus Ltd.</v>
          </cell>
        </row>
        <row r="439">
          <cell r="A439" t="str">
            <v>MAQ0058AU</v>
          </cell>
          <cell r="B439" t="str">
            <v>Macquarie Investment Management Aus Ltd.</v>
          </cell>
        </row>
        <row r="440">
          <cell r="A440" t="str">
            <v>MAQ0059AU</v>
          </cell>
          <cell r="B440" t="str">
            <v>Macquarie Investment Management Aus Ltd.</v>
          </cell>
        </row>
        <row r="441">
          <cell r="A441" t="str">
            <v>MAQ0060AU</v>
          </cell>
          <cell r="B441" t="str">
            <v>Macquarie Investment Management Aus Ltd.</v>
          </cell>
        </row>
        <row r="442">
          <cell r="A442" t="str">
            <v>MAQ0061AU</v>
          </cell>
          <cell r="B442" t="str">
            <v>Macquarie Investment Management Aus Ltd.</v>
          </cell>
        </row>
        <row r="443">
          <cell r="A443" t="str">
            <v>MAQ0061AU</v>
          </cell>
          <cell r="B443" t="str">
            <v>Macquarie Investment Management Aus Ltd.</v>
          </cell>
        </row>
        <row r="444">
          <cell r="A444" t="str">
            <v>MAQ0063AU</v>
          </cell>
          <cell r="B444" t="str">
            <v>Macquarie Investment Management Aus Ltd.</v>
          </cell>
        </row>
        <row r="445">
          <cell r="A445" t="str">
            <v>MAQ0079AU</v>
          </cell>
          <cell r="B445" t="str">
            <v>Arrowstreet Capital, L.P.</v>
          </cell>
        </row>
        <row r="446">
          <cell r="A446" t="str">
            <v>MAQ0180AU</v>
          </cell>
          <cell r="B446" t="str">
            <v>Macquarie Investment Management Aus Ltd.</v>
          </cell>
        </row>
        <row r="447">
          <cell r="A447" t="str">
            <v>MAQ0187AU</v>
          </cell>
          <cell r="B447" t="str">
            <v>Macquarie Investment Management Aus Ltd.</v>
          </cell>
        </row>
        <row r="448">
          <cell r="A448" t="str">
            <v>MAQ0211AU</v>
          </cell>
          <cell r="B448" t="str">
            <v>Macquarie Investment Management Aus Ltd.</v>
          </cell>
        </row>
        <row r="449">
          <cell r="A449" t="str">
            <v>MAQ0274AU</v>
          </cell>
          <cell r="B449" t="str">
            <v>Macquarie Investment Management Aus Ltd.</v>
          </cell>
        </row>
        <row r="450">
          <cell r="A450" t="str">
            <v>MAQ0277AU</v>
          </cell>
          <cell r="B450" t="str">
            <v>Macquarie Investment Management Aus Ltd.</v>
          </cell>
        </row>
        <row r="451">
          <cell r="A451" t="str">
            <v>MAQ0353AU</v>
          </cell>
          <cell r="B451" t="str">
            <v>Macquarie Investment Management Aus Ltd.</v>
          </cell>
        </row>
        <row r="452">
          <cell r="A452" t="str">
            <v>MAQ0404AU</v>
          </cell>
          <cell r="B452" t="str">
            <v>Independent Franchise Partners LLP</v>
          </cell>
        </row>
        <row r="453">
          <cell r="A453" t="str">
            <v>MAQ0410AU</v>
          </cell>
          <cell r="B453" t="str">
            <v>Walter Scott &amp; Partners Limited</v>
          </cell>
        </row>
        <row r="454">
          <cell r="A454" t="str">
            <v>MAQ0432AU</v>
          </cell>
          <cell r="B454" t="str">
            <v>Macquarie Asset Management</v>
          </cell>
        </row>
        <row r="455">
          <cell r="A455" t="str">
            <v>MAQ0433AU</v>
          </cell>
          <cell r="B455" t="str">
            <v>Charter Hall Holdings Pty Ltd</v>
          </cell>
        </row>
        <row r="456">
          <cell r="A456" t="str">
            <v>MAQ0441AU</v>
          </cell>
          <cell r="B456" t="str">
            <v>Value Partners Hong Kong Limited</v>
          </cell>
        </row>
        <row r="457">
          <cell r="A457" t="str">
            <v>MAQ0443AU</v>
          </cell>
          <cell r="B457" t="str">
            <v>Macquarie Investment Management Aus Ltd.</v>
          </cell>
        </row>
        <row r="458">
          <cell r="A458" t="str">
            <v>MAQ0448AU</v>
          </cell>
          <cell r="B458" t="str">
            <v>Charter Hall Holdings Pty Ltd</v>
          </cell>
        </row>
        <row r="459">
          <cell r="A459" t="str">
            <v>MAQ0454AU</v>
          </cell>
          <cell r="B459" t="str">
            <v>Macquarie Investment Management Aus Ltd.</v>
          </cell>
        </row>
        <row r="460">
          <cell r="A460" t="str">
            <v>MAQ0464AU</v>
          </cell>
          <cell r="B460" t="str">
            <v>Arrowstreet Capital, L.P.</v>
          </cell>
        </row>
        <row r="461">
          <cell r="A461" t="str">
            <v>MAQ0482AU</v>
          </cell>
          <cell r="B461" t="str">
            <v>Winton Capital Management Ltd.</v>
          </cell>
        </row>
        <row r="462">
          <cell r="A462" t="str">
            <v>MAQ0557AU</v>
          </cell>
          <cell r="B462" t="str">
            <v>Walter Scott &amp; Partners Limited</v>
          </cell>
        </row>
        <row r="463">
          <cell r="A463" t="str">
            <v>MAQ0631AU</v>
          </cell>
          <cell r="B463" t="str">
            <v>Independent Franchise Partners LLP</v>
          </cell>
        </row>
        <row r="464">
          <cell r="A464" t="str">
            <v>MAQ0635AU</v>
          </cell>
          <cell r="B464" t="str">
            <v>Value Partners Hong Kong Limited</v>
          </cell>
        </row>
        <row r="465">
          <cell r="A465" t="str">
            <v>MAQ0782AU</v>
          </cell>
          <cell r="B465" t="str">
            <v>Value Partners Hong Kong Limited</v>
          </cell>
        </row>
        <row r="466">
          <cell r="A466" t="str">
            <v>MAQ0825AU</v>
          </cell>
          <cell r="B466" t="str">
            <v>Macquarie Asset Management</v>
          </cell>
        </row>
        <row r="467">
          <cell r="A467" t="str">
            <v>MAQ0842AU</v>
          </cell>
          <cell r="B467" t="str">
            <v>Charter Hall Holdings Pty Ltd</v>
          </cell>
        </row>
        <row r="468">
          <cell r="A468" t="str">
            <v>MAQ0854AU</v>
          </cell>
          <cell r="B468" t="str">
            <v>Charter Hall Holdings Pty Ltd</v>
          </cell>
        </row>
        <row r="469">
          <cell r="A469" t="str">
            <v>MAQ3069AU</v>
          </cell>
          <cell r="B469" t="str">
            <v>Macquarie Investment Management Global Limited</v>
          </cell>
        </row>
        <row r="470">
          <cell r="A470" t="str">
            <v>MAQ5880AU</v>
          </cell>
          <cell r="B470" t="str">
            <v>Charter Hall Holdings Pty Ltd</v>
          </cell>
        </row>
        <row r="471">
          <cell r="A471" t="str">
            <v>MAQ7578AU</v>
          </cell>
          <cell r="B471" t="str">
            <v>Macquarie Investment Management Global Limited</v>
          </cell>
        </row>
        <row r="472">
          <cell r="A472" t="str">
            <v>MAQ9692AU</v>
          </cell>
          <cell r="B472" t="str">
            <v>Walter Scott &amp; Partners Limited</v>
          </cell>
        </row>
        <row r="473">
          <cell r="A473" t="str">
            <v>MGE0001AU</v>
          </cell>
          <cell r="B473" t="str">
            <v>Magellan Asset Management Limited</v>
          </cell>
        </row>
        <row r="474">
          <cell r="A474" t="str">
            <v>MGE0002AU</v>
          </cell>
          <cell r="B474" t="str">
            <v>Magellan Asset Management Limited</v>
          </cell>
        </row>
        <row r="475">
          <cell r="A475" t="str">
            <v>MGE0005AU</v>
          </cell>
          <cell r="B475" t="str">
            <v>Magellan Asset Management Limited</v>
          </cell>
        </row>
        <row r="476">
          <cell r="A476" t="str">
            <v>MGE0006AU</v>
          </cell>
          <cell r="B476" t="str">
            <v>Magellan Asset Management Limited</v>
          </cell>
        </row>
        <row r="477">
          <cell r="A477" t="str">
            <v>MGE0007AU</v>
          </cell>
          <cell r="B477" t="str">
            <v>Magellan Asset Management Limited</v>
          </cell>
        </row>
        <row r="478">
          <cell r="A478" t="str">
            <v>MGL0004AU</v>
          </cell>
          <cell r="B478" t="str">
            <v>Global Thematic Partners, LLC</v>
          </cell>
        </row>
        <row r="479">
          <cell r="A479" t="str">
            <v>MGL0010AU</v>
          </cell>
          <cell r="B479" t="str">
            <v>RREEF Alternative Investments</v>
          </cell>
        </row>
        <row r="480">
          <cell r="A480" t="str">
            <v>MGL0114AU</v>
          </cell>
          <cell r="B480" t="str">
            <v>Aberdeen Standard Investments</v>
          </cell>
        </row>
        <row r="481">
          <cell r="A481" t="str">
            <v>MI0049DP-CGA</v>
          </cell>
          <cell r="B481" t="str">
            <v>Challenger Life Company Limited</v>
          </cell>
        </row>
        <row r="482">
          <cell r="A482" t="str">
            <v>MI0049SP-CGA</v>
          </cell>
          <cell r="B482" t="str">
            <v>Challenger Life Company Limited</v>
          </cell>
        </row>
        <row r="483">
          <cell r="A483" t="str">
            <v>MI0050SP-CGA</v>
          </cell>
          <cell r="B483" t="str">
            <v>Challenger Life Company Limited</v>
          </cell>
        </row>
        <row r="484">
          <cell r="A484" t="str">
            <v>MI0053DP-CGA</v>
          </cell>
          <cell r="B484" t="str">
            <v>Challenger Life Company Limited</v>
          </cell>
        </row>
        <row r="485">
          <cell r="A485" t="str">
            <v>MI0053SP-CGA</v>
          </cell>
          <cell r="B485" t="str">
            <v>Challenger Life Company Limited</v>
          </cell>
        </row>
        <row r="486">
          <cell r="A486" t="str">
            <v>MI0054DP-CGA</v>
          </cell>
          <cell r="B486" t="str">
            <v>Challenger Life Company Limited</v>
          </cell>
        </row>
        <row r="487">
          <cell r="A487" t="str">
            <v>MI0054SP-CGA</v>
          </cell>
          <cell r="B487" t="str">
            <v>Challenger Life Company Limited</v>
          </cell>
        </row>
        <row r="488">
          <cell r="A488" t="str">
            <v>MI0057SP-CGA</v>
          </cell>
          <cell r="B488" t="str">
            <v>Challenger Life Company Limited</v>
          </cell>
        </row>
        <row r="489">
          <cell r="A489" t="str">
            <v>MI0058DP-CGA</v>
          </cell>
          <cell r="B489" t="str">
            <v>Challenger Life Company Limited</v>
          </cell>
        </row>
        <row r="490">
          <cell r="A490" t="str">
            <v>MI0058SP-CGA</v>
          </cell>
          <cell r="B490" t="str">
            <v>Challenger Life Company Limited</v>
          </cell>
        </row>
        <row r="491">
          <cell r="A491" t="str">
            <v>MI0060DP-CGA</v>
          </cell>
          <cell r="B491" t="str">
            <v>Challenger Life Company Limited</v>
          </cell>
        </row>
        <row r="492">
          <cell r="A492" t="str">
            <v>MI0060SP-CGA</v>
          </cell>
          <cell r="B492" t="str">
            <v>Challenger Life Company Limited</v>
          </cell>
        </row>
        <row r="493">
          <cell r="A493" t="str">
            <v>MI0061DP-CGA</v>
          </cell>
          <cell r="B493" t="str">
            <v>Challenger Life Company Limited</v>
          </cell>
        </row>
        <row r="494">
          <cell r="A494" t="str">
            <v>MI0061SP-CGA</v>
          </cell>
          <cell r="B494" t="str">
            <v>Challenger Life Company Limited</v>
          </cell>
        </row>
        <row r="495">
          <cell r="A495" t="str">
            <v>MI0062DP-CGA</v>
          </cell>
          <cell r="B495" t="str">
            <v>Challenger Life Company Limited</v>
          </cell>
        </row>
        <row r="496">
          <cell r="A496" t="str">
            <v>MI0063DP-CGA</v>
          </cell>
          <cell r="B496" t="str">
            <v>Challenger Life Company Limited</v>
          </cell>
        </row>
        <row r="497">
          <cell r="A497" t="str">
            <v>MI0063SP-CGA</v>
          </cell>
          <cell r="B497" t="str">
            <v>Challenger Life Company Limited</v>
          </cell>
        </row>
        <row r="498">
          <cell r="A498" t="str">
            <v>MI0064SP-CGA</v>
          </cell>
          <cell r="B498" t="str">
            <v>Challenger Life Company Limited</v>
          </cell>
        </row>
        <row r="499">
          <cell r="A499" t="str">
            <v>MI0065DP-CGA</v>
          </cell>
          <cell r="B499" t="str">
            <v>Challenger Life Company Limited</v>
          </cell>
        </row>
        <row r="500">
          <cell r="A500" t="str">
            <v>MI0065SP-CGA</v>
          </cell>
          <cell r="B500" t="str">
            <v>Challenger Life Company Limited</v>
          </cell>
        </row>
        <row r="501">
          <cell r="A501" t="str">
            <v>MI0066DP-CGA</v>
          </cell>
          <cell r="B501" t="str">
            <v>Challenger Life Company Limited</v>
          </cell>
        </row>
        <row r="502">
          <cell r="A502" t="str">
            <v>MI0067DP-CGA</v>
          </cell>
          <cell r="B502" t="str">
            <v>Challenger Life Company Limited</v>
          </cell>
        </row>
        <row r="503">
          <cell r="A503" t="str">
            <v>MI0067SP-CGA</v>
          </cell>
          <cell r="B503" t="str">
            <v>Challenger Life Company Limited</v>
          </cell>
        </row>
        <row r="504">
          <cell r="A504" t="str">
            <v>MI0068DP-CGA</v>
          </cell>
          <cell r="B504" t="str">
            <v>Challenger Life Company Limited</v>
          </cell>
        </row>
        <row r="505">
          <cell r="A505" t="str">
            <v>MI0068SP-CGA</v>
          </cell>
          <cell r="B505" t="str">
            <v>Challenger Life Company Limited</v>
          </cell>
        </row>
        <row r="506">
          <cell r="A506" t="str">
            <v>MI0069DP-CGA</v>
          </cell>
          <cell r="B506" t="str">
            <v>Challenger Life Company Limited</v>
          </cell>
        </row>
        <row r="507">
          <cell r="A507" t="str">
            <v>MI0069SP-CGA</v>
          </cell>
          <cell r="B507" t="str">
            <v>Challenger Life Company Limited</v>
          </cell>
        </row>
        <row r="508">
          <cell r="A508" t="str">
            <v>MI45543-CGA</v>
          </cell>
          <cell r="B508" t="str">
            <v>Challenger Life Company Limited</v>
          </cell>
        </row>
        <row r="509">
          <cell r="A509" t="str">
            <v>MI45747-CGA</v>
          </cell>
          <cell r="B509" t="str">
            <v>Challenger Life Company Limited</v>
          </cell>
        </row>
        <row r="510">
          <cell r="A510" t="str">
            <v>MI45960-CGA</v>
          </cell>
          <cell r="B510" t="str">
            <v>Challenger Life Company Limited</v>
          </cell>
        </row>
        <row r="511">
          <cell r="A511" t="str">
            <v>MI45961-CGA</v>
          </cell>
          <cell r="B511" t="str">
            <v>Challenger Life Company Limited</v>
          </cell>
        </row>
        <row r="512">
          <cell r="A512" t="str">
            <v>MI45963-CGA</v>
          </cell>
          <cell r="B512" t="str">
            <v>Challenger Life Company Limited</v>
          </cell>
        </row>
        <row r="513">
          <cell r="A513" t="str">
            <v>MI45964-CGA</v>
          </cell>
          <cell r="B513" t="str">
            <v>Challenger Life Company Limited</v>
          </cell>
        </row>
        <row r="514">
          <cell r="A514" t="str">
            <v>MI46212-CGA</v>
          </cell>
          <cell r="B514" t="str">
            <v>Challenger Life Company Limited</v>
          </cell>
        </row>
        <row r="515">
          <cell r="A515" t="str">
            <v>MI46213-CGA</v>
          </cell>
          <cell r="B515" t="str">
            <v>Challenger Life Company Limited</v>
          </cell>
        </row>
        <row r="516">
          <cell r="A516" t="str">
            <v>MI46214-CGA</v>
          </cell>
          <cell r="B516" t="str">
            <v>Challenger Life Company Limited</v>
          </cell>
        </row>
        <row r="517">
          <cell r="A517" t="str">
            <v>MI46215-CGA</v>
          </cell>
          <cell r="B517" t="str">
            <v>Challenger Life Company Limited</v>
          </cell>
        </row>
        <row r="518">
          <cell r="A518" t="str">
            <v>MI46556-CGA</v>
          </cell>
          <cell r="B518" t="str">
            <v>Challenger Life Company Limited</v>
          </cell>
        </row>
        <row r="519">
          <cell r="A519" t="str">
            <v>MI46557-CGA</v>
          </cell>
          <cell r="B519" t="str">
            <v>Challenger Life Company Limited</v>
          </cell>
        </row>
        <row r="520">
          <cell r="A520" t="str">
            <v>MI46558-CGA</v>
          </cell>
          <cell r="B520" t="str">
            <v>Challenger Life Company Limited</v>
          </cell>
        </row>
        <row r="521">
          <cell r="A521" t="str">
            <v>MI46559-CGA</v>
          </cell>
          <cell r="B521" t="str">
            <v>Challenger Life Company Limited</v>
          </cell>
        </row>
        <row r="522">
          <cell r="A522" t="str">
            <v>MI46560-CGA</v>
          </cell>
          <cell r="B522" t="str">
            <v>Challenger Life Company Limited</v>
          </cell>
        </row>
        <row r="523">
          <cell r="A523" t="str">
            <v>MI46561-CGA</v>
          </cell>
          <cell r="B523" t="str">
            <v>Challenger Life Company Limited</v>
          </cell>
        </row>
        <row r="524">
          <cell r="A524" t="str">
            <v>MI46659-CGA</v>
          </cell>
          <cell r="B524" t="str">
            <v>Challenger Life Company Limited</v>
          </cell>
        </row>
        <row r="525">
          <cell r="A525" t="str">
            <v>MI46660-CGA</v>
          </cell>
          <cell r="B525" t="str">
            <v>Challenger Life Company Limited</v>
          </cell>
        </row>
        <row r="526">
          <cell r="A526" t="str">
            <v>MI46661-CGA</v>
          </cell>
          <cell r="B526" t="str">
            <v>Challenger Life Company Limited</v>
          </cell>
        </row>
        <row r="527">
          <cell r="A527" t="str">
            <v>MI46662-CGA</v>
          </cell>
          <cell r="B527" t="str">
            <v>Challenger Life Company Limited</v>
          </cell>
        </row>
        <row r="528">
          <cell r="A528" t="str">
            <v>MI46663-CGA</v>
          </cell>
          <cell r="B528" t="str">
            <v>Challenger Life Company Limited</v>
          </cell>
        </row>
        <row r="529">
          <cell r="A529" t="str">
            <v>MI46664-CGA</v>
          </cell>
          <cell r="B529" t="str">
            <v>Challenger Life Company Limited</v>
          </cell>
        </row>
        <row r="530">
          <cell r="A530" t="str">
            <v>MIA0001AU</v>
          </cell>
          <cell r="B530" t="str">
            <v>MFS Investment Management</v>
          </cell>
        </row>
        <row r="531">
          <cell r="A531" t="str">
            <v>MIC0001AU</v>
          </cell>
          <cell r="B531" t="str">
            <v>Microequities Asset Management Pty Ltd</v>
          </cell>
        </row>
        <row r="532">
          <cell r="A532" t="str">
            <v>MLC0060AU</v>
          </cell>
          <cell r="B532" t="str">
            <v>Platinum Investment Management Ltd</v>
          </cell>
        </row>
        <row r="533">
          <cell r="A533" t="str">
            <v>MLC0260AU</v>
          </cell>
          <cell r="B533" t="str">
            <v>MLC Investments Limited</v>
          </cell>
        </row>
        <row r="534">
          <cell r="A534" t="str">
            <v>MLC0261AU</v>
          </cell>
          <cell r="B534" t="str">
            <v>MLC Investments Limited</v>
          </cell>
        </row>
        <row r="535">
          <cell r="A535" t="str">
            <v>MLC0262AU</v>
          </cell>
          <cell r="B535" t="str">
            <v>MLC Investments Limited</v>
          </cell>
        </row>
        <row r="536">
          <cell r="A536" t="str">
            <v>MLC0263AU</v>
          </cell>
          <cell r="B536" t="str">
            <v>MLC Investments Limited</v>
          </cell>
        </row>
        <row r="537">
          <cell r="A537" t="str">
            <v>MLC0264AU</v>
          </cell>
          <cell r="B537" t="str">
            <v>MLC Investments Limited</v>
          </cell>
        </row>
        <row r="538">
          <cell r="A538" t="str">
            <v>MLC0265AU</v>
          </cell>
          <cell r="B538" t="str">
            <v>MLC Investments Limited</v>
          </cell>
        </row>
        <row r="539">
          <cell r="A539" t="str">
            <v>MLC0397AU</v>
          </cell>
          <cell r="B539" t="str">
            <v>MLC Investments Limited</v>
          </cell>
        </row>
        <row r="540">
          <cell r="A540" t="str">
            <v>MLC0398AU</v>
          </cell>
          <cell r="B540" t="str">
            <v>MLC Investments Limited</v>
          </cell>
        </row>
        <row r="541">
          <cell r="A541" t="str">
            <v>MLC0449AU</v>
          </cell>
          <cell r="B541" t="str">
            <v>MLC Investments Limited</v>
          </cell>
        </row>
        <row r="542">
          <cell r="A542" t="str">
            <v>MLC0667AU</v>
          </cell>
          <cell r="B542" t="str">
            <v>MLC Investments Limited</v>
          </cell>
        </row>
        <row r="543">
          <cell r="A543" t="str">
            <v>MLC0669AU</v>
          </cell>
          <cell r="B543" t="str">
            <v>MLC Investments Limited</v>
          </cell>
        </row>
        <row r="544">
          <cell r="A544" t="str">
            <v>MLC0670AU</v>
          </cell>
          <cell r="B544" t="str">
            <v>MLC Investments Limited</v>
          </cell>
        </row>
        <row r="545">
          <cell r="A545" t="str">
            <v>MLC0786AU</v>
          </cell>
          <cell r="B545" t="str">
            <v>MLC Investments Limited</v>
          </cell>
        </row>
        <row r="546">
          <cell r="A546" t="str">
            <v>MLC0839AU</v>
          </cell>
          <cell r="B546" t="str">
            <v>MLC Investments Limited</v>
          </cell>
        </row>
        <row r="547">
          <cell r="A547" t="str">
            <v>MLC0920AU</v>
          </cell>
          <cell r="B547" t="str">
            <v>MLC Investments Limited</v>
          </cell>
        </row>
        <row r="548">
          <cell r="A548" t="str">
            <v>MLT0010AU</v>
          </cell>
          <cell r="B548" t="str">
            <v>Challenger Ltd</v>
          </cell>
        </row>
        <row r="549">
          <cell r="A549" t="str">
            <v>MLT5126AU</v>
          </cell>
          <cell r="B549" t="str">
            <v>Challenger Ltd</v>
          </cell>
        </row>
        <row r="550">
          <cell r="A550" t="str">
            <v>MLT5528AU</v>
          </cell>
          <cell r="B550" t="str">
            <v>Challenger Ltd</v>
          </cell>
        </row>
        <row r="551">
          <cell r="A551" t="str">
            <v>MLT5897AU</v>
          </cell>
          <cell r="B551" t="str">
            <v>Challenger Ltd</v>
          </cell>
        </row>
        <row r="552">
          <cell r="A552" t="str">
            <v>MMC0102AU</v>
          </cell>
          <cell r="B552" t="str">
            <v>IOOF Investment Management Limited</v>
          </cell>
        </row>
        <row r="553">
          <cell r="A553" t="str">
            <v>MMC0110AU</v>
          </cell>
          <cell r="B553" t="str">
            <v>Loftus Peak Pty Limited</v>
          </cell>
        </row>
        <row r="554">
          <cell r="A554" t="str">
            <v>MMF0012AU</v>
          </cell>
          <cell r="B554" t="str">
            <v>UBS Asset Management (Australia) Ltd</v>
          </cell>
        </row>
        <row r="555">
          <cell r="A555" t="str">
            <v>MMF0014AU</v>
          </cell>
          <cell r="B555" t="str">
            <v>OnePath Funds Management Limited</v>
          </cell>
        </row>
        <row r="556">
          <cell r="A556" t="str">
            <v>MMF0016AU</v>
          </cell>
          <cell r="B556" t="str">
            <v>OnePath Funds Management Limited</v>
          </cell>
        </row>
        <row r="557">
          <cell r="A557" t="str">
            <v>MMF0112AU</v>
          </cell>
          <cell r="B557" t="str">
            <v>Karara Capital Limited</v>
          </cell>
        </row>
        <row r="558">
          <cell r="A558" t="str">
            <v>MMF0114AU</v>
          </cell>
          <cell r="B558" t="str">
            <v>OnePath Funds Management Limited</v>
          </cell>
        </row>
        <row r="559">
          <cell r="A559" t="str">
            <v>MMF0115AU</v>
          </cell>
          <cell r="B559" t="str">
            <v>OnePath Funds Management Limited</v>
          </cell>
        </row>
        <row r="560">
          <cell r="A560" t="str">
            <v>MMF0275AU</v>
          </cell>
          <cell r="B560" t="str">
            <v>OnePath Funds Management Limited</v>
          </cell>
        </row>
        <row r="561">
          <cell r="A561" t="str">
            <v>MMF0335AU</v>
          </cell>
          <cell r="B561" t="str">
            <v>Alphinity Investment Management Pty Ltd</v>
          </cell>
        </row>
        <row r="562">
          <cell r="A562" t="str">
            <v>MMF0340AU</v>
          </cell>
          <cell r="B562" t="str">
            <v>UBS Asset Management (Australia) Ltd</v>
          </cell>
        </row>
        <row r="563">
          <cell r="A563" t="str">
            <v>MMF0342AU</v>
          </cell>
          <cell r="B563" t="str">
            <v>OnePath Funds Management Limited</v>
          </cell>
        </row>
        <row r="564">
          <cell r="A564" t="str">
            <v>MMF0700AU</v>
          </cell>
          <cell r="B564" t="str">
            <v>UBS Asset Management (Australia) Ltd</v>
          </cell>
        </row>
        <row r="565">
          <cell r="A565" t="str">
            <v>MMF0990AU</v>
          </cell>
          <cell r="B565" t="str">
            <v>OnePath Funds Management Limited</v>
          </cell>
        </row>
        <row r="566">
          <cell r="A566" t="str">
            <v>MMF1471AU</v>
          </cell>
          <cell r="B566" t="str">
            <v>BlackRock Investment Mgmt (AUS) Ltd</v>
          </cell>
        </row>
        <row r="567">
          <cell r="A567" t="str">
            <v>MPL0001AU</v>
          </cell>
          <cell r="B567" t="str">
            <v>Maple-Brown Abbott Limited</v>
          </cell>
        </row>
        <row r="568">
          <cell r="A568" t="str">
            <v>MPL0006AU</v>
          </cell>
          <cell r="B568" t="str">
            <v>Maple-Brown Abbott Limited</v>
          </cell>
        </row>
        <row r="569">
          <cell r="A569" t="str">
            <v>MPL0008AU</v>
          </cell>
          <cell r="B569" t="str">
            <v>Maple-Brown Abbott Limited</v>
          </cell>
        </row>
        <row r="570">
          <cell r="A570" t="str">
            <v>MSM9568AU</v>
          </cell>
          <cell r="B570" t="str">
            <v>Manning Asset Management Pty Ltd</v>
          </cell>
        </row>
        <row r="571">
          <cell r="A571" t="str">
            <v>MUA0002AU</v>
          </cell>
          <cell r="B571" t="str">
            <v>Munro Partners</v>
          </cell>
        </row>
        <row r="572">
          <cell r="A572" t="str">
            <v>NAB3990AU</v>
          </cell>
          <cell r="B572" t="str">
            <v>IOOF Investment Services Ltd</v>
          </cell>
        </row>
        <row r="573">
          <cell r="A573" t="str">
            <v>NFS0209AU</v>
          </cell>
          <cell r="B573" t="str">
            <v>Antares Capital Partners Ltd</v>
          </cell>
        </row>
        <row r="574">
          <cell r="A574" t="str">
            <v>NFS0283AU</v>
          </cell>
          <cell r="B574" t="str">
            <v>MLC Investments Limited</v>
          </cell>
        </row>
        <row r="575">
          <cell r="A575" t="str">
            <v>NML0001AU</v>
          </cell>
          <cell r="B575" t="str">
            <v>AMP Capital Investors Limited</v>
          </cell>
        </row>
        <row r="576">
          <cell r="A576" t="str">
            <v>NML0348AU</v>
          </cell>
          <cell r="B576" t="str">
            <v>AMP Capital Investors Limited</v>
          </cell>
        </row>
        <row r="577">
          <cell r="A577" t="str">
            <v>NRM0026AU</v>
          </cell>
          <cell r="B577" t="str">
            <v>ClearView Financial Management Limited</v>
          </cell>
        </row>
        <row r="578">
          <cell r="A578" t="str">
            <v>NRM0028AU</v>
          </cell>
          <cell r="B578" t="str">
            <v>Schroder Investment Management Aus Ltd</v>
          </cell>
        </row>
        <row r="579">
          <cell r="A579" t="str">
            <v>NRM0030AU</v>
          </cell>
          <cell r="B579" t="str">
            <v>ClearView Financial Management Limited</v>
          </cell>
        </row>
        <row r="580">
          <cell r="A580" t="str">
            <v>NRM0032AU</v>
          </cell>
          <cell r="B580" t="str">
            <v>First Sentier Investors</v>
          </cell>
        </row>
        <row r="581">
          <cell r="A581" t="str">
            <v>NRM0034AU</v>
          </cell>
          <cell r="B581" t="str">
            <v>ClearView Financial Management Limited</v>
          </cell>
        </row>
        <row r="582">
          <cell r="A582" t="str">
            <v>NRM0036AU</v>
          </cell>
          <cell r="B582" t="str">
            <v>First Sentier Investors</v>
          </cell>
        </row>
        <row r="583">
          <cell r="A583" t="str">
            <v>NRM0038AU</v>
          </cell>
          <cell r="B583" t="str">
            <v>ClearBridge Investments Limited</v>
          </cell>
        </row>
        <row r="584">
          <cell r="A584" t="str">
            <v>OMF3725AU</v>
          </cell>
          <cell r="B584" t="str">
            <v>Realm Investment Management Pty Ltd</v>
          </cell>
        </row>
        <row r="585">
          <cell r="A585" t="str">
            <v>OPS0001AU</v>
          </cell>
          <cell r="B585" t="str">
            <v>OC Funds Management Limited</v>
          </cell>
        </row>
        <row r="586">
          <cell r="A586" t="str">
            <v>OPS0002AU</v>
          </cell>
          <cell r="B586" t="str">
            <v>OC Funds Management Limited</v>
          </cell>
        </row>
        <row r="587">
          <cell r="A587" t="str">
            <v>OPS0004AU</v>
          </cell>
          <cell r="B587" t="str">
            <v>OC Funds Management Limited</v>
          </cell>
        </row>
        <row r="588">
          <cell r="A588" t="str">
            <v>OPS1827AU</v>
          </cell>
          <cell r="B588" t="str">
            <v>Vertium Asset Management Pty Ltd</v>
          </cell>
        </row>
        <row r="589">
          <cell r="A589" t="str">
            <v>OVS0006AU</v>
          </cell>
          <cell r="B589" t="str">
            <v>Centuria Life Limited</v>
          </cell>
        </row>
        <row r="590">
          <cell r="A590" t="str">
            <v>PAL0002AU</v>
          </cell>
          <cell r="B590" t="str">
            <v>Ironbark Asset Management Pty Ltd</v>
          </cell>
        </row>
        <row r="591">
          <cell r="A591" t="str">
            <v>PAM0001AU</v>
          </cell>
          <cell r="B591" t="str">
            <v>Alphinity Investment Management Pty Ltd</v>
          </cell>
        </row>
        <row r="592">
          <cell r="A592" t="str">
            <v>PAT0001AU</v>
          </cell>
          <cell r="B592" t="str">
            <v>Creighton Capital Management LLC</v>
          </cell>
        </row>
        <row r="593">
          <cell r="A593" t="str">
            <v>PAT0002AU</v>
          </cell>
          <cell r="B593" t="str">
            <v>Karara Capital Limited</v>
          </cell>
        </row>
        <row r="594">
          <cell r="A594" t="str">
            <v>PBT0001AU</v>
          </cell>
          <cell r="B594" t="str">
            <v>IOOF Investment Management Limited</v>
          </cell>
        </row>
        <row r="595">
          <cell r="A595" t="str">
            <v>PBT0002AU</v>
          </cell>
          <cell r="B595" t="str">
            <v>IOOF Investment Management Limited</v>
          </cell>
        </row>
        <row r="596">
          <cell r="A596" t="str">
            <v>PBT0003AU</v>
          </cell>
          <cell r="B596" t="str">
            <v>IOOF Investment Management Limited</v>
          </cell>
        </row>
        <row r="597">
          <cell r="A597" t="str">
            <v>PBT0004AU</v>
          </cell>
          <cell r="B597" t="str">
            <v>IOOF Investment Management Limited</v>
          </cell>
        </row>
        <row r="598">
          <cell r="A598" t="str">
            <v>PBT0005AU</v>
          </cell>
          <cell r="B598" t="str">
            <v>IOOF Investment Management Limited</v>
          </cell>
        </row>
        <row r="599">
          <cell r="A599" t="str">
            <v>PBT0006AU</v>
          </cell>
          <cell r="B599" t="str">
            <v>IOOF Investment Management Limited</v>
          </cell>
        </row>
        <row r="600">
          <cell r="A600" t="str">
            <v>PBT0008AU</v>
          </cell>
          <cell r="B600" t="str">
            <v>IOOF Investment Management Limited</v>
          </cell>
        </row>
        <row r="601">
          <cell r="A601" t="str">
            <v>PBT0009AU</v>
          </cell>
          <cell r="B601" t="str">
            <v>IOOF Investment Management Limited</v>
          </cell>
        </row>
        <row r="602">
          <cell r="A602" t="str">
            <v>PBT0010AU</v>
          </cell>
          <cell r="B602" t="str">
            <v>IOOF Investment Management Limited</v>
          </cell>
        </row>
        <row r="603">
          <cell r="A603" t="str">
            <v>PCL0005AU</v>
          </cell>
          <cell r="B603" t="str">
            <v>Pengana Capital Group Limited</v>
          </cell>
        </row>
        <row r="604">
          <cell r="A604" t="str">
            <v>PCL0022AU</v>
          </cell>
          <cell r="B604" t="str">
            <v>Pengana Capital Group Limited</v>
          </cell>
        </row>
        <row r="605">
          <cell r="A605" t="str">
            <v>PER0011AU</v>
          </cell>
          <cell r="B605" t="str">
            <v>Perpetual Investment Management Ltd</v>
          </cell>
        </row>
        <row r="606">
          <cell r="A606" t="str">
            <v>PER0028AU</v>
          </cell>
          <cell r="B606" t="str">
            <v>Perpetual Investment Management Ltd</v>
          </cell>
        </row>
        <row r="607">
          <cell r="A607" t="str">
            <v>PER0046AU</v>
          </cell>
          <cell r="B607" t="str">
            <v>Perpetual Investment Management Ltd</v>
          </cell>
        </row>
        <row r="608">
          <cell r="A608" t="str">
            <v>PER0048AU</v>
          </cell>
          <cell r="B608" t="str">
            <v>Perpetual Investment Management Ltd</v>
          </cell>
        </row>
        <row r="609">
          <cell r="A609" t="str">
            <v>PER0049AU</v>
          </cell>
          <cell r="B609" t="str">
            <v>Perpetual Investment Management Ltd</v>
          </cell>
        </row>
        <row r="610">
          <cell r="A610" t="str">
            <v>PER0050AU</v>
          </cell>
          <cell r="B610" t="str">
            <v>Perpetual Investment Management Ltd</v>
          </cell>
        </row>
        <row r="611">
          <cell r="A611" t="str">
            <v>PER0058AU</v>
          </cell>
          <cell r="B611" t="str">
            <v>Perpetual Investment Management Limited</v>
          </cell>
        </row>
        <row r="612">
          <cell r="A612" t="str">
            <v>PER0063AU</v>
          </cell>
          <cell r="B612" t="str">
            <v>Perpetual Investment Management Ltd</v>
          </cell>
        </row>
        <row r="613">
          <cell r="A613" t="str">
            <v>PER0066AU</v>
          </cell>
          <cell r="B613" t="str">
            <v>Perpetual Investment Management Ltd</v>
          </cell>
        </row>
        <row r="614">
          <cell r="A614" t="str">
            <v>PER0071AU</v>
          </cell>
          <cell r="B614" t="str">
            <v>Perpetual Investment Management Ltd</v>
          </cell>
        </row>
        <row r="615">
          <cell r="A615" t="str">
            <v>PER0072AU</v>
          </cell>
          <cell r="B615" t="str">
            <v>Perpetual Investment Management Ltd</v>
          </cell>
        </row>
        <row r="616">
          <cell r="A616" t="str">
            <v>PER0077AU</v>
          </cell>
          <cell r="B616" t="str">
            <v>Perpetual Investment Management Ltd</v>
          </cell>
        </row>
        <row r="617">
          <cell r="A617" t="str">
            <v>PER0102AU</v>
          </cell>
          <cell r="B617" t="str">
            <v>Perpetual Investment Management Ltd</v>
          </cell>
        </row>
        <row r="618">
          <cell r="A618" t="str">
            <v>PER0114AU</v>
          </cell>
          <cell r="B618" t="str">
            <v>Perpetual Investment Management Ltd</v>
          </cell>
        </row>
        <row r="619">
          <cell r="A619" t="str">
            <v>PER0116AU</v>
          </cell>
          <cell r="B619" t="str">
            <v>Perpetual Investment Management Ltd</v>
          </cell>
        </row>
        <row r="620">
          <cell r="A620" t="str">
            <v>PER0258AU</v>
          </cell>
          <cell r="B620" t="str">
            <v>Perpetual Investment Management Ltd</v>
          </cell>
        </row>
        <row r="621">
          <cell r="A621" t="str">
            <v>PER0260AU</v>
          </cell>
          <cell r="B621" t="str">
            <v>Perpetual Investment Management Ltd</v>
          </cell>
        </row>
        <row r="622">
          <cell r="A622" t="str">
            <v>PER0270AU</v>
          </cell>
          <cell r="B622" t="str">
            <v>Pengana Capital Group Limited</v>
          </cell>
        </row>
        <row r="623">
          <cell r="A623" t="str">
            <v>PER0554AU</v>
          </cell>
          <cell r="B623" t="str">
            <v>AQR Capital Management</v>
          </cell>
        </row>
        <row r="624">
          <cell r="A624" t="str">
            <v>PER0556AU</v>
          </cell>
          <cell r="B624" t="str">
            <v>Perpetual Investment Management Ltd</v>
          </cell>
        </row>
        <row r="625">
          <cell r="A625" t="str">
            <v>PER0669AU</v>
          </cell>
          <cell r="B625" t="str">
            <v>Perpetual Investment Management Ltd</v>
          </cell>
        </row>
        <row r="626">
          <cell r="A626" t="str">
            <v>PER0727AU</v>
          </cell>
          <cell r="B626" t="str">
            <v>JPMorgan Asset Management Inc</v>
          </cell>
        </row>
        <row r="627">
          <cell r="A627" t="str">
            <v>PER0733AU</v>
          </cell>
          <cell r="B627" t="str">
            <v>Perpetual Investment Management Ltd</v>
          </cell>
        </row>
        <row r="628">
          <cell r="A628" t="str">
            <v>PER0758AU</v>
          </cell>
          <cell r="B628" t="str">
            <v>JPMorgan Asset Management Inc</v>
          </cell>
        </row>
        <row r="629">
          <cell r="A629" t="str">
            <v>PGI0001AU</v>
          </cell>
          <cell r="B629" t="str">
            <v>Principal Global Fixed Income</v>
          </cell>
        </row>
        <row r="630">
          <cell r="A630" t="str">
            <v>PGS0001AU</v>
          </cell>
          <cell r="B630" t="str">
            <v>n/a</v>
          </cell>
        </row>
        <row r="631">
          <cell r="A631" t="str">
            <v>PIC6396AU</v>
          </cell>
          <cell r="B631" t="str">
            <v>Pacific Investment Management Company, LLC</v>
          </cell>
        </row>
        <row r="632">
          <cell r="A632" t="str">
            <v>PIC6396AU</v>
          </cell>
          <cell r="B632" t="str">
            <v>Pacific Investment Management Company, LLC</v>
          </cell>
        </row>
        <row r="633">
          <cell r="A633" t="str">
            <v>PIM0002AU</v>
          </cell>
          <cell r="B633" t="str">
            <v>IOOF Investment Management Limited</v>
          </cell>
        </row>
        <row r="634">
          <cell r="A634" t="str">
            <v>PIM0003AU</v>
          </cell>
          <cell r="B634" t="str">
            <v>IOOF Investment Management Limited</v>
          </cell>
        </row>
        <row r="635">
          <cell r="A635" t="str">
            <v>PIM0058AU</v>
          </cell>
          <cell r="B635" t="str">
            <v>Aoris Investment Management Pty Ltd</v>
          </cell>
        </row>
        <row r="636">
          <cell r="A636" t="str">
            <v>PIM1015AU</v>
          </cell>
          <cell r="B636" t="str">
            <v>Hamilton Lane Advisors LLC</v>
          </cell>
        </row>
        <row r="637">
          <cell r="A637" t="str">
            <v>PIM4401AU</v>
          </cell>
          <cell r="B637" t="str">
            <v>Ophir Asset Management Pty Ltd</v>
          </cell>
        </row>
        <row r="638">
          <cell r="A638" t="str">
            <v>PIM4806AU</v>
          </cell>
          <cell r="B638" t="str">
            <v>Melior Investment Management Pty Ltd</v>
          </cell>
        </row>
        <row r="639">
          <cell r="A639" t="str">
            <v>PIM5260AU</v>
          </cell>
          <cell r="B639" t="str">
            <v>Monash Investors Pty Limited</v>
          </cell>
        </row>
        <row r="640">
          <cell r="A640" t="str">
            <v>PIM6769AU</v>
          </cell>
          <cell r="B640" t="str">
            <v>ATLAS Infrastructure (Australia) Pty Ltd</v>
          </cell>
        </row>
        <row r="641">
          <cell r="A641" t="str">
            <v>PIM7802AU</v>
          </cell>
          <cell r="B641" t="str">
            <v>Fairlight Asset Management Pty Ltd</v>
          </cell>
        </row>
        <row r="642">
          <cell r="A642" t="str">
            <v>PIM9253AU</v>
          </cell>
          <cell r="B642" t="str">
            <v>ATLAS Infrastructure (Australia) Pty Ltd</v>
          </cell>
        </row>
        <row r="643">
          <cell r="A643" t="str">
            <v>PLA0001AU</v>
          </cell>
          <cell r="B643" t="str">
            <v>Platinum Investment Management Ltd</v>
          </cell>
        </row>
        <row r="644">
          <cell r="A644" t="str">
            <v>PLA0002AU</v>
          </cell>
          <cell r="B644" t="str">
            <v>Platinum Investment Management Ltd</v>
          </cell>
        </row>
        <row r="645">
          <cell r="A645" t="str">
            <v>PLA0003AU</v>
          </cell>
          <cell r="B645" t="str">
            <v>Platinum Investment Management Ltd</v>
          </cell>
        </row>
        <row r="646">
          <cell r="A646" t="str">
            <v>PLA0004AU</v>
          </cell>
          <cell r="B646" t="str">
            <v>Platinum Investment Management Ltd</v>
          </cell>
        </row>
        <row r="647">
          <cell r="A647" t="str">
            <v>PLA0005AU</v>
          </cell>
          <cell r="B647" t="str">
            <v>Platinum Investment Management Ltd</v>
          </cell>
        </row>
        <row r="648">
          <cell r="A648" t="str">
            <v>PLA0100AU</v>
          </cell>
          <cell r="B648" t="str">
            <v>Platinum Investment Management Ltd</v>
          </cell>
        </row>
        <row r="649">
          <cell r="A649" t="str">
            <v>PLA0101AU</v>
          </cell>
          <cell r="B649" t="str">
            <v>Platinum Investment Management Ltd</v>
          </cell>
        </row>
        <row r="650">
          <cell r="A650" t="str">
            <v>PLL9780AU</v>
          </cell>
          <cell r="B650" t="str">
            <v>KM Property Funds Limited</v>
          </cell>
        </row>
        <row r="651">
          <cell r="A651" t="str">
            <v>PMC0100AU</v>
          </cell>
          <cell r="B651" t="str">
            <v>PM CAPITAL Limited</v>
          </cell>
        </row>
        <row r="652">
          <cell r="A652" t="str">
            <v>PMC0101AU</v>
          </cell>
          <cell r="B652" t="str">
            <v>PM CAPITAL Limited</v>
          </cell>
        </row>
        <row r="653">
          <cell r="A653" t="str">
            <v>PMC0103AU</v>
          </cell>
          <cell r="B653" t="str">
            <v>PM CAPITAL Limited</v>
          </cell>
        </row>
        <row r="654">
          <cell r="A654" t="str">
            <v>PPL0002AU</v>
          </cell>
          <cell r="B654" t="str">
            <v>Antares Capital Partners Ltd</v>
          </cell>
        </row>
        <row r="655">
          <cell r="A655" t="str">
            <v>PPL0028AU</v>
          </cell>
          <cell r="B655" t="str">
            <v>Antares Capital Partners Ltd</v>
          </cell>
        </row>
        <row r="656">
          <cell r="A656" t="str">
            <v>PPL0036AU</v>
          </cell>
          <cell r="B656" t="str">
            <v>Intermede Investment Partners Ltd</v>
          </cell>
        </row>
        <row r="657">
          <cell r="A657" t="str">
            <v>PPL0106AU</v>
          </cell>
          <cell r="B657" t="str">
            <v>Antares Capital Partners Ltd</v>
          </cell>
        </row>
        <row r="658">
          <cell r="A658" t="str">
            <v>PPL0115AU</v>
          </cell>
          <cell r="B658" t="str">
            <v>Antares Capital Partners Ltd</v>
          </cell>
        </row>
        <row r="659">
          <cell r="A659" t="str">
            <v>PPL4961AU</v>
          </cell>
          <cell r="B659" t="str">
            <v>MLC Asset Management Ltd</v>
          </cell>
        </row>
        <row r="660">
          <cell r="A660" t="str">
            <v>PWA0014AU</v>
          </cell>
          <cell r="B660" t="str">
            <v>BlackRock Asset Management Australia Ltd</v>
          </cell>
        </row>
        <row r="661">
          <cell r="A661" t="str">
            <v>PWA0822AU</v>
          </cell>
          <cell r="B661" t="str">
            <v>BlackRock Asset Management Australia Ltd</v>
          </cell>
        </row>
        <row r="662">
          <cell r="A662" t="str">
            <v>PWA0823AU</v>
          </cell>
          <cell r="B662" t="str">
            <v>BlackRock Asset Management Australia Ltd</v>
          </cell>
        </row>
        <row r="663">
          <cell r="A663" t="str">
            <v>PWA0825AU</v>
          </cell>
          <cell r="B663" t="str">
            <v>BlackRock Investment Mgmt (AUS) Ltd</v>
          </cell>
        </row>
        <row r="664">
          <cell r="A664" t="str">
            <v>QVG9204AU</v>
          </cell>
          <cell r="B664" t="str">
            <v>QVG Capital Pty Ltd</v>
          </cell>
        </row>
        <row r="665">
          <cell r="A665" t="str">
            <v>RFA0012AU</v>
          </cell>
          <cell r="B665" t="str">
            <v>Pendal Group Ltd</v>
          </cell>
        </row>
        <row r="666">
          <cell r="A666" t="str">
            <v>RFA0021AU</v>
          </cell>
          <cell r="B666" t="str">
            <v>Pendal Group Ltd</v>
          </cell>
        </row>
        <row r="667">
          <cell r="A667" t="str">
            <v>RFA0025AU</v>
          </cell>
          <cell r="B667" t="str">
            <v>Pendal Group Ltd</v>
          </cell>
        </row>
        <row r="668">
          <cell r="A668" t="str">
            <v>RFA0059AU</v>
          </cell>
          <cell r="B668" t="str">
            <v>Pendal Group Ltd</v>
          </cell>
        </row>
        <row r="669">
          <cell r="A669" t="str">
            <v>RFA0103AU</v>
          </cell>
          <cell r="B669" t="str">
            <v>Pendal Group Ltd</v>
          </cell>
        </row>
        <row r="670">
          <cell r="A670" t="str">
            <v>RFA0811AU</v>
          </cell>
          <cell r="B670" t="str">
            <v>Pendal Group Ltd</v>
          </cell>
        </row>
        <row r="671">
          <cell r="A671" t="str">
            <v>RFA0813AU</v>
          </cell>
          <cell r="B671" t="str">
            <v>Pendal Group Ltd</v>
          </cell>
        </row>
        <row r="672">
          <cell r="A672" t="str">
            <v>RFA0815AU</v>
          </cell>
          <cell r="B672" t="str">
            <v>Pendal Group Ltd</v>
          </cell>
        </row>
        <row r="673">
          <cell r="A673" t="str">
            <v>RFA0817AU</v>
          </cell>
          <cell r="B673" t="str">
            <v>Pendal Institutional Limited</v>
          </cell>
        </row>
        <row r="674">
          <cell r="A674" t="str">
            <v>RFA0818AU</v>
          </cell>
          <cell r="B674" t="str">
            <v>Pendal Group Ltd</v>
          </cell>
        </row>
        <row r="675">
          <cell r="A675" t="str">
            <v>RFA0819AU</v>
          </cell>
          <cell r="B675" t="str">
            <v>Pendal Group Ltd</v>
          </cell>
        </row>
        <row r="676">
          <cell r="A676" t="str">
            <v>RFA0821AU</v>
          </cell>
          <cell r="B676" t="str">
            <v>Pendal Group Ltd</v>
          </cell>
        </row>
        <row r="677">
          <cell r="A677" t="str">
            <v>RIM0001AU</v>
          </cell>
          <cell r="B677" t="str">
            <v>Russell Investment Management Limited</v>
          </cell>
        </row>
        <row r="678">
          <cell r="A678" t="str">
            <v>RIM0002AU</v>
          </cell>
          <cell r="B678" t="str">
            <v>Russell Investment Management Limited</v>
          </cell>
        </row>
        <row r="679">
          <cell r="A679" t="str">
            <v>RIM0003AU</v>
          </cell>
          <cell r="B679" t="str">
            <v>Russell Investment Management Limited</v>
          </cell>
        </row>
        <row r="680">
          <cell r="A680" t="str">
            <v>RIM0004AU</v>
          </cell>
          <cell r="B680" t="str">
            <v>Russell Investment Management Limited</v>
          </cell>
        </row>
        <row r="681">
          <cell r="A681" t="str">
            <v>RIM0006AU</v>
          </cell>
          <cell r="B681" t="str">
            <v>Russell Investment Management Limited</v>
          </cell>
        </row>
        <row r="682">
          <cell r="A682" t="str">
            <v>RIM0008AU</v>
          </cell>
          <cell r="B682" t="str">
            <v>Russell Investment Management Limited</v>
          </cell>
        </row>
        <row r="683">
          <cell r="A683" t="str">
            <v>RIM0009AU</v>
          </cell>
          <cell r="B683" t="str">
            <v>Russell Investment Management Limited</v>
          </cell>
        </row>
        <row r="684">
          <cell r="A684" t="str">
            <v>RIM0011AU</v>
          </cell>
          <cell r="B684" t="str">
            <v>Russell Investment Management Limited</v>
          </cell>
        </row>
        <row r="685">
          <cell r="A685" t="str">
            <v>RIM0012AU</v>
          </cell>
          <cell r="B685" t="str">
            <v>Russell Investment Management Limited</v>
          </cell>
        </row>
        <row r="686">
          <cell r="A686" t="str">
            <v>RIM0013AU</v>
          </cell>
          <cell r="B686" t="str">
            <v>Russell Investment Management Limited</v>
          </cell>
        </row>
        <row r="687">
          <cell r="A687" t="str">
            <v>RIM0014AU</v>
          </cell>
          <cell r="B687" t="str">
            <v>Russell Investment Management Limited</v>
          </cell>
        </row>
        <row r="688">
          <cell r="A688" t="str">
            <v>RIM0019AU</v>
          </cell>
          <cell r="B688" t="str">
            <v>Russell Investment Management Limited</v>
          </cell>
        </row>
        <row r="689">
          <cell r="A689" t="str">
            <v>RIM0020AU</v>
          </cell>
          <cell r="B689" t="str">
            <v>Russell Investment Management Limited</v>
          </cell>
        </row>
        <row r="690">
          <cell r="A690" t="str">
            <v>RIM0023AU</v>
          </cell>
          <cell r="B690" t="str">
            <v>Russell Investment Management Limited</v>
          </cell>
        </row>
        <row r="691">
          <cell r="A691" t="str">
            <v>RIM0024AU</v>
          </cell>
          <cell r="B691" t="str">
            <v>Russell Investment Management Limited</v>
          </cell>
        </row>
        <row r="692">
          <cell r="A692" t="str">
            <v>RIM0025AU</v>
          </cell>
          <cell r="B692" t="str">
            <v>Russell Investment Management Limited</v>
          </cell>
        </row>
        <row r="693">
          <cell r="A693" t="str">
            <v>RIM0029AU</v>
          </cell>
          <cell r="B693" t="str">
            <v>Russell Investment Management Limited</v>
          </cell>
        </row>
        <row r="694">
          <cell r="A694" t="str">
            <v>RIM0030AU</v>
          </cell>
          <cell r="B694" t="str">
            <v>Russell Investment Management Limited</v>
          </cell>
        </row>
        <row r="695">
          <cell r="A695" t="str">
            <v>RIM0031AU</v>
          </cell>
          <cell r="B695" t="str">
            <v>Russell Investment Management Limited</v>
          </cell>
        </row>
        <row r="696">
          <cell r="A696" t="str">
            <v>RIM0032AU</v>
          </cell>
          <cell r="B696" t="str">
            <v>Russell Investment Management Limited</v>
          </cell>
        </row>
        <row r="697">
          <cell r="A697" t="str">
            <v>RIM0034AU</v>
          </cell>
          <cell r="B697" t="str">
            <v>Russell Investment Management Limited</v>
          </cell>
        </row>
        <row r="698">
          <cell r="A698" t="str">
            <v>RIM0042AU</v>
          </cell>
          <cell r="B698" t="str">
            <v>Russell Investment Management, LLC</v>
          </cell>
        </row>
        <row r="699">
          <cell r="A699" t="str">
            <v>RIM0086AU</v>
          </cell>
          <cell r="B699" t="str">
            <v>Russell Investment Management Limited</v>
          </cell>
        </row>
        <row r="700">
          <cell r="A700" t="str">
            <v>RIM0087AU</v>
          </cell>
          <cell r="B700" t="str">
            <v>Russell Investment Management Limited</v>
          </cell>
        </row>
        <row r="701">
          <cell r="A701" t="str">
            <v>RIM0089AU</v>
          </cell>
          <cell r="B701" t="str">
            <v>Russell Investment Management Limited</v>
          </cell>
        </row>
        <row r="702">
          <cell r="A702" t="str">
            <v>SBC0007AU</v>
          </cell>
          <cell r="B702" t="str">
            <v>UBS Asset Management (Australia) Ltd</v>
          </cell>
        </row>
        <row r="703">
          <cell r="A703" t="str">
            <v>SBC0811AU</v>
          </cell>
          <cell r="B703" t="str">
            <v>UBS Asset Management (Australia) Ltd</v>
          </cell>
        </row>
        <row r="704">
          <cell r="A704" t="str">
            <v>SBC0812AU</v>
          </cell>
          <cell r="B704" t="str">
            <v>UBS Asset Management (Australia) Ltd</v>
          </cell>
        </row>
        <row r="705">
          <cell r="A705" t="str">
            <v>SBC0813AU</v>
          </cell>
          <cell r="B705" t="str">
            <v>UBS Asset Management (Australia) Ltd</v>
          </cell>
        </row>
        <row r="706">
          <cell r="A706" t="str">
            <v>SBC0814AU</v>
          </cell>
          <cell r="B706" t="str">
            <v>UBS Asset Management (Australia) Ltd</v>
          </cell>
        </row>
        <row r="707">
          <cell r="A707" t="str">
            <v>SBC0815AU</v>
          </cell>
          <cell r="B707" t="str">
            <v>UBS Asset Management (Australia) Ltd</v>
          </cell>
        </row>
        <row r="708">
          <cell r="A708" t="str">
            <v>SBC0816AU</v>
          </cell>
          <cell r="B708" t="str">
            <v>UBS Asset Management (Australia) Ltd</v>
          </cell>
        </row>
        <row r="709">
          <cell r="A709" t="str">
            <v>SBC0817AU</v>
          </cell>
          <cell r="B709" t="str">
            <v>Yarra Capital Management</v>
          </cell>
        </row>
        <row r="710">
          <cell r="A710" t="str">
            <v>SBC0819AU</v>
          </cell>
          <cell r="B710" t="str">
            <v>UBS Asset Management (Australia) Ltd</v>
          </cell>
        </row>
        <row r="711">
          <cell r="A711" t="str">
            <v>SBC0822AU</v>
          </cell>
          <cell r="B711" t="str">
            <v>UBS Asset Management (Australia) Ltd</v>
          </cell>
        </row>
        <row r="712">
          <cell r="A712" t="str">
            <v>SCH0002AU</v>
          </cell>
          <cell r="B712" t="str">
            <v>Schroder Investment Management Aus Ltd</v>
          </cell>
        </row>
        <row r="713">
          <cell r="A713" t="str">
            <v>SCH0003AU</v>
          </cell>
          <cell r="B713" t="str">
            <v>Schroders Investment Mgt North America</v>
          </cell>
        </row>
        <row r="714">
          <cell r="A714" t="str">
            <v>SCH0006AU</v>
          </cell>
          <cell r="B714" t="str">
            <v>Schroder Investment Management (Singapore) Ltd</v>
          </cell>
        </row>
        <row r="715">
          <cell r="A715" t="str">
            <v>SCH0010AU</v>
          </cell>
          <cell r="B715" t="str">
            <v>Schroder Investment Management Aus Ltd</v>
          </cell>
        </row>
        <row r="716">
          <cell r="A716" t="str">
            <v>SCH0024AU</v>
          </cell>
          <cell r="B716" t="str">
            <v>Schroder Investment Management Aus Ltd</v>
          </cell>
        </row>
        <row r="717">
          <cell r="A717" t="str">
            <v>SCH0028AU</v>
          </cell>
          <cell r="B717" t="str">
            <v>Schroder Investment Management Aus Ltd</v>
          </cell>
        </row>
        <row r="718">
          <cell r="A718" t="str">
            <v>SCH0030AU</v>
          </cell>
          <cell r="B718" t="str">
            <v>Schroder Investment Management Aus Ltd</v>
          </cell>
        </row>
        <row r="719">
          <cell r="A719" t="str">
            <v>SCH0032AU</v>
          </cell>
          <cell r="B719" t="str">
            <v>Schroder Investment Management Aus Ltd</v>
          </cell>
        </row>
        <row r="720">
          <cell r="A720" t="str">
            <v>SCH0034AU</v>
          </cell>
          <cell r="B720" t="str">
            <v>Schroder Investment Management Aus Ltd</v>
          </cell>
        </row>
        <row r="721">
          <cell r="A721" t="str">
            <v>SCH0047AU</v>
          </cell>
          <cell r="B721" t="str">
            <v>Schroder Investment Management Aus Ltd</v>
          </cell>
        </row>
        <row r="722">
          <cell r="A722" t="str">
            <v>SCH0101AU</v>
          </cell>
          <cell r="B722" t="str">
            <v>Schroder Investment Management Aus Ltd</v>
          </cell>
        </row>
        <row r="723">
          <cell r="A723" t="str">
            <v>SCH0102AU</v>
          </cell>
          <cell r="B723" t="str">
            <v>Schroder Investment Management Aus Ltd</v>
          </cell>
        </row>
        <row r="724">
          <cell r="A724" t="str">
            <v>SCH0103AU</v>
          </cell>
          <cell r="B724" t="str">
            <v>Schroder Investment Management Aus Ltd</v>
          </cell>
        </row>
        <row r="725">
          <cell r="A725" t="str">
            <v>SLT0052AU</v>
          </cell>
          <cell r="B725" t="str">
            <v>Smarter Money Investments Pty Ltd</v>
          </cell>
        </row>
        <row r="726">
          <cell r="A726" t="str">
            <v>SLT0065AU</v>
          </cell>
          <cell r="B726" t="str">
            <v>China Asset Management (HK) Limited</v>
          </cell>
        </row>
        <row r="727">
          <cell r="A727" t="str">
            <v>SLT2171AU</v>
          </cell>
          <cell r="B727" t="str">
            <v>Nanuk Asset Management Pty Limited</v>
          </cell>
        </row>
        <row r="728">
          <cell r="A728" t="str">
            <v>SLT2171AU</v>
          </cell>
          <cell r="B728" t="str">
            <v>Nanuk Asset Management Pty Limited</v>
          </cell>
        </row>
        <row r="729">
          <cell r="A729" t="str">
            <v>SLT3458AU</v>
          </cell>
          <cell r="B729" t="str">
            <v>Smarter Money Investments Pty Ltd</v>
          </cell>
        </row>
        <row r="730">
          <cell r="A730" t="str">
            <v>SMAANT01S</v>
          </cell>
          <cell r="B730" t="str">
            <v>Antares Capital Partners Ltd</v>
          </cell>
        </row>
        <row r="731">
          <cell r="A731" t="str">
            <v>SMAANT02S</v>
          </cell>
          <cell r="B731" t="str">
            <v>Antares Capital Partners Ltd</v>
          </cell>
        </row>
        <row r="732">
          <cell r="A732" t="str">
            <v>SMABLK01S</v>
          </cell>
          <cell r="B732" t="str">
            <v>BlackRock Investment Mngt (Australia) Ltd</v>
          </cell>
        </row>
        <row r="733">
          <cell r="A733" t="str">
            <v>SMABLK02S</v>
          </cell>
          <cell r="B733" t="str">
            <v>BlackRock Investment Mngt (Australia) Ltd</v>
          </cell>
        </row>
        <row r="734">
          <cell r="A734" t="str">
            <v>SMABLK03S</v>
          </cell>
          <cell r="B734" t="str">
            <v>BlackRock Investment Mngt (Australia) Ltd</v>
          </cell>
        </row>
        <row r="735">
          <cell r="A735" t="str">
            <v>SMABLK04S</v>
          </cell>
          <cell r="B735" t="str">
            <v>BlackRock Investment Mngt (Australia) Ltd</v>
          </cell>
        </row>
        <row r="736">
          <cell r="A736" t="str">
            <v>SMABLK05S</v>
          </cell>
          <cell r="B736" t="str">
            <v>BlackRock Investment Mngt (Australia) Ltd</v>
          </cell>
        </row>
        <row r="737">
          <cell r="A737" t="str">
            <v>SMADNR01S</v>
          </cell>
          <cell r="B737" t="str">
            <v>DNR Capital</v>
          </cell>
        </row>
        <row r="738">
          <cell r="A738" t="str">
            <v>SMADNR03S</v>
          </cell>
          <cell r="B738" t="str">
            <v>DNR Capital</v>
          </cell>
        </row>
        <row r="739">
          <cell r="A739" t="str">
            <v>SMAIBB02S</v>
          </cell>
          <cell r="B739" t="str">
            <v>Morningstar</v>
          </cell>
        </row>
        <row r="740">
          <cell r="A740" t="str">
            <v>SMAWTC01S</v>
          </cell>
          <cell r="B740" t="str">
            <v>Wealthtrac Pty Ltd</v>
          </cell>
        </row>
        <row r="741">
          <cell r="A741" t="str">
            <v>SMAWTC02S</v>
          </cell>
          <cell r="B741" t="str">
            <v>Wealthtrac Pty Ltd</v>
          </cell>
        </row>
        <row r="742">
          <cell r="A742" t="str">
            <v>SMAWTC03S</v>
          </cell>
          <cell r="B742" t="str">
            <v>Wealthtrac Pty Ltd</v>
          </cell>
        </row>
        <row r="743">
          <cell r="A743" t="str">
            <v>SMAWTC04S</v>
          </cell>
          <cell r="B743" t="str">
            <v>Wealthtrac Pty Ltd</v>
          </cell>
        </row>
        <row r="744">
          <cell r="A744" t="str">
            <v>SMAWTC05S</v>
          </cell>
          <cell r="B744" t="str">
            <v>Wealthtrac Pty Ltd</v>
          </cell>
        </row>
        <row r="745">
          <cell r="A745" t="str">
            <v>SMF0107AU</v>
          </cell>
          <cell r="B745" t="str">
            <v>IOOF Investment Management Limited</v>
          </cell>
        </row>
        <row r="746">
          <cell r="A746" t="str">
            <v>SOL0001AU</v>
          </cell>
          <cell r="B746" t="str">
            <v>Solaris Investment Management Limited</v>
          </cell>
        </row>
        <row r="747">
          <cell r="A747" t="str">
            <v>SSB0009AU</v>
          </cell>
          <cell r="B747" t="str">
            <v>Martin Currie Inv. Management</v>
          </cell>
        </row>
        <row r="748">
          <cell r="A748" t="str">
            <v>SSB0014AU</v>
          </cell>
          <cell r="B748" t="str">
            <v>Brandywine Global Investment Mgmt, LLC</v>
          </cell>
        </row>
        <row r="749">
          <cell r="A749" t="str">
            <v>SSB0026AU</v>
          </cell>
          <cell r="B749" t="str">
            <v>Martin Currie Inv. Management</v>
          </cell>
        </row>
        <row r="750">
          <cell r="A750" t="str">
            <v>SSB0028AU</v>
          </cell>
          <cell r="B750" t="str">
            <v>Brandywine Global Investment Mgmt, LLC</v>
          </cell>
        </row>
        <row r="751">
          <cell r="A751" t="str">
            <v>SSB0043AU</v>
          </cell>
          <cell r="B751" t="str">
            <v>Martin Currie Inv. Management</v>
          </cell>
        </row>
        <row r="752">
          <cell r="A752" t="str">
            <v>SSB0061AU</v>
          </cell>
          <cell r="B752" t="str">
            <v>Martin Currie Investment Management Ltd</v>
          </cell>
        </row>
        <row r="753">
          <cell r="A753" t="str">
            <v>SSB0122AU</v>
          </cell>
          <cell r="B753" t="str">
            <v>Legg Mason Inc</v>
          </cell>
        </row>
        <row r="754">
          <cell r="A754" t="str">
            <v>SSB0125AU</v>
          </cell>
          <cell r="B754" t="str">
            <v>Martin Currie Investment Management Ltd</v>
          </cell>
        </row>
        <row r="755">
          <cell r="A755" t="str">
            <v>SSB0128AU</v>
          </cell>
          <cell r="B755" t="str">
            <v>Legg Mason Australia</v>
          </cell>
        </row>
        <row r="756">
          <cell r="A756" t="str">
            <v>SSB0130AU</v>
          </cell>
          <cell r="B756" t="str">
            <v>Martin Currie Investment Management Ltd</v>
          </cell>
        </row>
        <row r="757">
          <cell r="A757" t="str">
            <v>SSB4946AU</v>
          </cell>
          <cell r="B757" t="str">
            <v>Martin Currie Investment Management Ltd</v>
          </cell>
        </row>
        <row r="758">
          <cell r="A758" t="str">
            <v>SSB8320AU</v>
          </cell>
          <cell r="B758" t="str">
            <v>Legg Mason Inc</v>
          </cell>
        </row>
        <row r="759">
          <cell r="A759" t="str">
            <v>SST0048AU</v>
          </cell>
          <cell r="B759" t="str">
            <v>State Street Global Advisors</v>
          </cell>
        </row>
        <row r="760">
          <cell r="A760" t="str">
            <v>SST0050AU</v>
          </cell>
          <cell r="B760" t="str">
            <v>State Street Global Advisors</v>
          </cell>
        </row>
        <row r="761">
          <cell r="A761" t="str">
            <v>SST0057AU</v>
          </cell>
          <cell r="B761" t="str">
            <v>State Street Global Advisors Aus Ltd</v>
          </cell>
        </row>
        <row r="762">
          <cell r="A762" t="str">
            <v>STL0002AU</v>
          </cell>
          <cell r="B762" t="str">
            <v>Sandhurst Trustees Limited</v>
          </cell>
        </row>
        <row r="763">
          <cell r="A763" t="str">
            <v>STL0011AU</v>
          </cell>
          <cell r="B763" t="str">
            <v>Investors Mutual Limited</v>
          </cell>
        </row>
        <row r="764">
          <cell r="A764" t="str">
            <v>STL0012AU</v>
          </cell>
          <cell r="B764" t="str">
            <v>Sandhurst Trustees Limited</v>
          </cell>
        </row>
        <row r="765">
          <cell r="A765" t="str">
            <v>STL0013AU</v>
          </cell>
          <cell r="B765" t="str">
            <v>Sandhurst Trustees Limited</v>
          </cell>
        </row>
        <row r="766">
          <cell r="A766" t="str">
            <v>STL0014AU</v>
          </cell>
          <cell r="B766" t="str">
            <v>Sandhurst Trustees Limited</v>
          </cell>
        </row>
        <row r="767">
          <cell r="A767" t="str">
            <v>STL0029AU</v>
          </cell>
          <cell r="B767" t="str">
            <v>Sandhurst Trustees Limited</v>
          </cell>
        </row>
        <row r="768">
          <cell r="A768" t="str">
            <v>STL0030AU</v>
          </cell>
          <cell r="B768" t="str">
            <v>Sandhurst Trustees Limited</v>
          </cell>
        </row>
        <row r="769">
          <cell r="A769" t="str">
            <v>STL0031AU</v>
          </cell>
          <cell r="B769" t="str">
            <v>Sandhurst Trustees Limited</v>
          </cell>
        </row>
        <row r="770">
          <cell r="A770" t="str">
            <v>STL0032AU</v>
          </cell>
          <cell r="B770" t="str">
            <v>Sandhurst Trustees Limited</v>
          </cell>
        </row>
        <row r="771">
          <cell r="A771" t="str">
            <v>STL0033AU</v>
          </cell>
          <cell r="B771" t="str">
            <v>Sandhurst Trustees Limited</v>
          </cell>
        </row>
        <row r="772">
          <cell r="A772" t="str">
            <v>STL0034AU</v>
          </cell>
          <cell r="B772" t="str">
            <v>Sandhurst Trustees Limited</v>
          </cell>
        </row>
        <row r="773">
          <cell r="A773" t="str">
            <v>STL0035AU</v>
          </cell>
          <cell r="B773" t="str">
            <v>Sandhurst Trustees Limited</v>
          </cell>
        </row>
        <row r="774">
          <cell r="A774" t="str">
            <v>STL0044AU</v>
          </cell>
          <cell r="B774" t="str">
            <v>Sandhurst Trustees Limited</v>
          </cell>
        </row>
        <row r="775">
          <cell r="A775" t="str">
            <v>STL0051AU</v>
          </cell>
          <cell r="B775" t="str">
            <v>Sandhurst Trustees Limited</v>
          </cell>
        </row>
        <row r="776">
          <cell r="A776" t="str">
            <v>STL0055AU</v>
          </cell>
          <cell r="B776" t="str">
            <v>Sandhurst Trustees Limited</v>
          </cell>
        </row>
        <row r="777">
          <cell r="A777" t="str">
            <v>STL0101AU</v>
          </cell>
          <cell r="B777" t="str">
            <v>Investors Mutual Limited</v>
          </cell>
        </row>
        <row r="778">
          <cell r="A778" t="str">
            <v>STP9437AU</v>
          </cell>
          <cell r="B778" t="str">
            <v>Samuel Terry Asset Management Pty Ltd</v>
          </cell>
        </row>
        <row r="779">
          <cell r="A779" t="str">
            <v>TCA0002AU</v>
          </cell>
          <cell r="B779" t="str">
            <v>Perpetual Investment Management Ltd</v>
          </cell>
        </row>
        <row r="780">
          <cell r="A780" t="str">
            <v>TGP0006AU</v>
          </cell>
          <cell r="B780" t="str">
            <v>Nikko AM Limited</v>
          </cell>
        </row>
        <row r="781">
          <cell r="A781" t="str">
            <v>TGP0008AU</v>
          </cell>
          <cell r="B781" t="str">
            <v>ClearBridge Investments Limited</v>
          </cell>
        </row>
        <row r="782">
          <cell r="A782" t="str">
            <v>TGP0034AU</v>
          </cell>
          <cell r="B782" t="str">
            <v>ClearBridge Investments, LLC.</v>
          </cell>
        </row>
        <row r="783">
          <cell r="A783" t="str">
            <v>TNK0003AU</v>
          </cell>
          <cell r="B783" t="str">
            <v>Waratah Funds Management Limited</v>
          </cell>
        </row>
        <row r="784">
          <cell r="A784" t="str">
            <v>TYN0028AU</v>
          </cell>
          <cell r="B784" t="str">
            <v>Nikko AM Limited</v>
          </cell>
        </row>
        <row r="785">
          <cell r="A785" t="str">
            <v>TYN0038AU</v>
          </cell>
          <cell r="B785" t="str">
            <v>Yarra Funds Management Limited</v>
          </cell>
        </row>
        <row r="786">
          <cell r="A786" t="str">
            <v>TYN0040AU</v>
          </cell>
          <cell r="B786" t="str">
            <v>Nikko AM Limited</v>
          </cell>
        </row>
        <row r="787">
          <cell r="A787" t="str">
            <v>TYN0104AU</v>
          </cell>
          <cell r="B787" t="str">
            <v>Nikko AM Limited</v>
          </cell>
        </row>
        <row r="788">
          <cell r="A788" t="str">
            <v>UBS0003AU</v>
          </cell>
          <cell r="B788" t="str">
            <v>UBS Asset Management (Australia) Ltd</v>
          </cell>
        </row>
        <row r="789">
          <cell r="A789" t="str">
            <v>UBS0004AU</v>
          </cell>
          <cell r="B789" t="str">
            <v>UBS Asset Management (Australia) Ltd</v>
          </cell>
        </row>
        <row r="790">
          <cell r="A790" t="str">
            <v>UBS0036AU</v>
          </cell>
          <cell r="B790" t="str">
            <v>UBS Asset Management (Australia) Ltd</v>
          </cell>
        </row>
        <row r="791">
          <cell r="A791" t="str">
            <v>UBS0037AU</v>
          </cell>
          <cell r="B791" t="str">
            <v>UBS Asset Management (Australia) Ltd</v>
          </cell>
        </row>
        <row r="792">
          <cell r="A792" t="str">
            <v>UBS0041AU</v>
          </cell>
          <cell r="B792" t="str">
            <v>UBS Asset Management (Australia) Ltd</v>
          </cell>
        </row>
        <row r="793">
          <cell r="A793" t="str">
            <v>UFM0051AU</v>
          </cell>
          <cell r="B793" t="str">
            <v>IOOF Investment Management Limited</v>
          </cell>
        </row>
        <row r="794">
          <cell r="A794" t="str">
            <v>VAN0001AU</v>
          </cell>
          <cell r="B794" t="str">
            <v>Vanguard Investments Australia Ltd</v>
          </cell>
        </row>
        <row r="795">
          <cell r="A795" t="str">
            <v>VAN0002AU</v>
          </cell>
          <cell r="B795" t="str">
            <v>OnePath Funds Management Limited</v>
          </cell>
        </row>
        <row r="796">
          <cell r="A796" t="str">
            <v>VAN0003AU</v>
          </cell>
          <cell r="B796" t="str">
            <v>OnePath Funds Management Limited</v>
          </cell>
        </row>
        <row r="797">
          <cell r="A797" t="str">
            <v>VAN0004AU</v>
          </cell>
          <cell r="B797" t="str">
            <v>Vanguard Investments Australia Ltd</v>
          </cell>
        </row>
        <row r="798">
          <cell r="A798" t="str">
            <v>VAN0005AU</v>
          </cell>
          <cell r="B798" t="str">
            <v>Vanguard Investments Australia Ltd</v>
          </cell>
        </row>
        <row r="799">
          <cell r="A799" t="str">
            <v>VAN0012AU</v>
          </cell>
          <cell r="B799" t="str">
            <v>Vanguard Investments Australia Ltd</v>
          </cell>
        </row>
        <row r="800">
          <cell r="A800" t="str">
            <v>VAN0017AU</v>
          </cell>
          <cell r="B800" t="str">
            <v>Vanguard Investments Australia Ltd</v>
          </cell>
        </row>
        <row r="801">
          <cell r="A801" t="str">
            <v>VAN0018AU</v>
          </cell>
          <cell r="B801" t="str">
            <v>OnePath Funds Management Limited</v>
          </cell>
        </row>
        <row r="802">
          <cell r="A802" t="str">
            <v>VAN0019AU</v>
          </cell>
          <cell r="B802" t="str">
            <v>OnePath Funds Management Limited</v>
          </cell>
        </row>
        <row r="803">
          <cell r="A803" t="str">
            <v>VAN0020AU</v>
          </cell>
          <cell r="B803" t="str">
            <v>Vanguard Investments Australia Ltd</v>
          </cell>
        </row>
        <row r="804">
          <cell r="A804" t="str">
            <v>VAN0021AU</v>
          </cell>
          <cell r="B804" t="str">
            <v>Vanguard Investments Australia Ltd</v>
          </cell>
        </row>
        <row r="805">
          <cell r="A805" t="str">
            <v>VAN0022AU</v>
          </cell>
          <cell r="B805" t="str">
            <v>Vanguard Investments Australia Ltd</v>
          </cell>
        </row>
        <row r="806">
          <cell r="A806" t="str">
            <v>VAN0023AU</v>
          </cell>
          <cell r="B806" t="str">
            <v>Vanguard Investments Australia Ltd</v>
          </cell>
        </row>
        <row r="807">
          <cell r="A807" t="str">
            <v>VAN0024AU</v>
          </cell>
          <cell r="B807" t="str">
            <v>Vanguard Investments Australia Ltd</v>
          </cell>
        </row>
        <row r="808">
          <cell r="A808" t="str">
            <v>VAN0025AU</v>
          </cell>
          <cell r="B808" t="str">
            <v>Vanguard Investments Australia Ltd</v>
          </cell>
        </row>
        <row r="809">
          <cell r="A809" t="str">
            <v>VAN0042AU</v>
          </cell>
          <cell r="B809" t="str">
            <v>Vanguard Investments Australia Ltd</v>
          </cell>
        </row>
        <row r="810">
          <cell r="A810" t="str">
            <v>VAN0101AU</v>
          </cell>
          <cell r="B810" t="str">
            <v>Vanguard Investments Australia Ltd</v>
          </cell>
        </row>
        <row r="811">
          <cell r="A811" t="str">
            <v>VAN0102AU</v>
          </cell>
          <cell r="B811" t="str">
            <v>Vanguard Investments Australia Ltd</v>
          </cell>
        </row>
        <row r="812">
          <cell r="A812" t="str">
            <v>VAN0103AU</v>
          </cell>
          <cell r="B812" t="str">
            <v>Vanguard Investments Australia Ltd</v>
          </cell>
        </row>
        <row r="813">
          <cell r="A813" t="str">
            <v>VAN0104AU</v>
          </cell>
          <cell r="B813" t="str">
            <v>Vanguard Investments Australia Ltd</v>
          </cell>
        </row>
        <row r="814">
          <cell r="A814" t="str">
            <v>VAN0105AU</v>
          </cell>
          <cell r="B814" t="str">
            <v>OnePath Funds Management Limited</v>
          </cell>
        </row>
        <row r="815">
          <cell r="A815" t="str">
            <v>VAN0106AU</v>
          </cell>
          <cell r="B815" t="str">
            <v>Vanguard Investments Australia Ltd</v>
          </cell>
        </row>
        <row r="816">
          <cell r="A816" t="str">
            <v>VAN0108AU</v>
          </cell>
          <cell r="B816" t="str">
            <v>OnePath Funds Management Limited</v>
          </cell>
        </row>
        <row r="817">
          <cell r="A817" t="str">
            <v>VAN0109AU</v>
          </cell>
          <cell r="B817" t="str">
            <v>OnePath Funds Management Limited</v>
          </cell>
        </row>
        <row r="818">
          <cell r="A818" t="str">
            <v>VAN0110AU</v>
          </cell>
          <cell r="B818" t="str">
            <v>OnePath Funds Management Limited</v>
          </cell>
        </row>
        <row r="819">
          <cell r="A819" t="str">
            <v>VAN0111AU</v>
          </cell>
          <cell r="B819" t="str">
            <v>OnePath Funds Management Limited</v>
          </cell>
        </row>
        <row r="820">
          <cell r="A820" t="str">
            <v>VAN8175AU</v>
          </cell>
          <cell r="B820" t="str">
            <v>Vanguard Investments Australia Ltd</v>
          </cell>
        </row>
        <row r="821">
          <cell r="A821" t="str">
            <v>VAN9309AU</v>
          </cell>
          <cell r="B821" t="str">
            <v>Vanguard Group Inc</v>
          </cell>
        </row>
        <row r="822">
          <cell r="A822" t="str">
            <v>VEN0008AU</v>
          </cell>
          <cell r="B822" t="str">
            <v>Ventura Investment Management Ltd</v>
          </cell>
        </row>
        <row r="823">
          <cell r="A823" t="str">
            <v>VEN0009AU</v>
          </cell>
          <cell r="B823" t="str">
            <v>Russell Investment Management Limited</v>
          </cell>
        </row>
        <row r="824">
          <cell r="A824" t="str">
            <v>VEN0026AU</v>
          </cell>
          <cell r="B824" t="str">
            <v>Ventura Investment Management Ltd</v>
          </cell>
        </row>
        <row r="825">
          <cell r="A825" t="str">
            <v>VEN0027AU</v>
          </cell>
          <cell r="B825" t="str">
            <v>Russell Investment Management Limited</v>
          </cell>
        </row>
        <row r="826">
          <cell r="A826" t="str">
            <v>VEN0028AU</v>
          </cell>
          <cell r="B826" t="str">
            <v>Russell Investment Management Limited</v>
          </cell>
        </row>
        <row r="827">
          <cell r="A827" t="str">
            <v>VEN0029AU</v>
          </cell>
          <cell r="B827" t="str">
            <v>Russell Investment Management Limited</v>
          </cell>
        </row>
        <row r="828">
          <cell r="A828" t="str">
            <v>VEN0030AU</v>
          </cell>
          <cell r="B828" t="str">
            <v>Ventura Investment Management Ltd</v>
          </cell>
        </row>
        <row r="829">
          <cell r="A829" t="str">
            <v>VEN0031AU</v>
          </cell>
          <cell r="B829" t="str">
            <v>Ventura Investment Management Ltd</v>
          </cell>
        </row>
        <row r="830">
          <cell r="A830" t="str">
            <v>VEN0032AU</v>
          </cell>
          <cell r="B830" t="str">
            <v>Russell Investment Management Limited</v>
          </cell>
        </row>
        <row r="831">
          <cell r="A831" t="str">
            <v>WFS0377AU</v>
          </cell>
          <cell r="B831" t="str">
            <v>Pendal Institutional Limited</v>
          </cell>
        </row>
        <row r="832">
          <cell r="A832" t="str">
            <v>WFS0547AU</v>
          </cell>
          <cell r="B832" t="str">
            <v>Australian Unity Funds Management Ltd</v>
          </cell>
        </row>
        <row r="833">
          <cell r="A833" t="str">
            <v>WHT0008AU</v>
          </cell>
          <cell r="B833" t="str">
            <v>Spheria Asset Management Pty Limited</v>
          </cell>
        </row>
        <row r="834">
          <cell r="A834" t="str">
            <v>WHT0012AU</v>
          </cell>
          <cell r="B834" t="str">
            <v>Solaris Investment Management Limited</v>
          </cell>
        </row>
        <row r="835">
          <cell r="A835" t="str">
            <v>WHT0014AU</v>
          </cell>
          <cell r="B835" t="str">
            <v>Resolution Capital Limited</v>
          </cell>
        </row>
        <row r="836">
          <cell r="A836" t="str">
            <v>WHT0015AU</v>
          </cell>
          <cell r="B836" t="str">
            <v>Resolution Capital Limited</v>
          </cell>
        </row>
        <row r="837">
          <cell r="A837" t="str">
            <v>WHT0039AU</v>
          </cell>
          <cell r="B837" t="str">
            <v>Plato Investment Management Limited</v>
          </cell>
        </row>
        <row r="838">
          <cell r="A838" t="str">
            <v>WHT0057AU</v>
          </cell>
          <cell r="B838" t="str">
            <v>Antipodes Partners Limited</v>
          </cell>
        </row>
        <row r="839">
          <cell r="A839" t="str">
            <v>WHT0061AU</v>
          </cell>
          <cell r="B839" t="str">
            <v>Plato Investment Management Limited</v>
          </cell>
        </row>
        <row r="840">
          <cell r="A840" t="str">
            <v>WHT0066AU</v>
          </cell>
          <cell r="B840" t="str">
            <v>Spheria Asset Management Pty Limited</v>
          </cell>
        </row>
        <row r="841">
          <cell r="A841" t="str">
            <v>WHT3810AU</v>
          </cell>
          <cell r="B841" t="str">
            <v>Firetrail Investments Pty Limited</v>
          </cell>
        </row>
        <row r="842">
          <cell r="A842" t="str">
            <v>WHT3859AU</v>
          </cell>
          <cell r="B842" t="str">
            <v>Solaris Investment Management Limited</v>
          </cell>
        </row>
        <row r="843">
          <cell r="A843" t="str">
            <v>WHT5134AU</v>
          </cell>
          <cell r="B843" t="str">
            <v>Firetrail Investments Pty Limited</v>
          </cell>
        </row>
        <row r="844">
          <cell r="A844" t="str">
            <v>WHT8435AU</v>
          </cell>
          <cell r="B844" t="str">
            <v>Hyperion Asset Management</v>
          </cell>
        </row>
        <row r="845">
          <cell r="A845" t="str">
            <v>WPC0005AU</v>
          </cell>
          <cell r="B845" t="str">
            <v>AMP Capital Investors Limited</v>
          </cell>
        </row>
        <row r="846">
          <cell r="A846" t="str">
            <v>WPC0011AU</v>
          </cell>
          <cell r="B846" t="str">
            <v>IOOF Investment Management Limited</v>
          </cell>
        </row>
        <row r="847">
          <cell r="A847" t="str">
            <v>WPC0012AU</v>
          </cell>
          <cell r="B847" t="str">
            <v>IOOF Investment Management Limited</v>
          </cell>
        </row>
        <row r="848">
          <cell r="A848" t="str">
            <v>WPC0014AU</v>
          </cell>
          <cell r="B848" t="str">
            <v>IOOF Investment Management Limited</v>
          </cell>
        </row>
        <row r="849">
          <cell r="A849" t="str">
            <v>WPC0028AU</v>
          </cell>
          <cell r="B849" t="str">
            <v>IOOF Investment Management Limited</v>
          </cell>
        </row>
        <row r="850">
          <cell r="A850" t="str">
            <v>WPC3982AU</v>
          </cell>
          <cell r="B850" t="str">
            <v>Perennial Value Management Limited</v>
          </cell>
        </row>
        <row r="851">
          <cell r="A851" t="str">
            <v>YOC0018AU</v>
          </cell>
          <cell r="B851" t="str">
            <v>Australian Unity Property Limited</v>
          </cell>
        </row>
        <row r="852">
          <cell r="A852" t="str">
            <v>YOC0100AU</v>
          </cell>
          <cell r="B852" t="str">
            <v>Australian Unity Property Limited</v>
          </cell>
        </row>
        <row r="853">
          <cell r="A853" t="str">
            <v>ZUR0059AU</v>
          </cell>
          <cell r="B853" t="str">
            <v>Zurich Financial Services Australia Ltd</v>
          </cell>
        </row>
        <row r="854">
          <cell r="A854" t="str">
            <v>ZUR0061AU</v>
          </cell>
          <cell r="B854" t="str">
            <v>Lazard Asset Management Pacific</v>
          </cell>
        </row>
        <row r="855">
          <cell r="A855" t="str">
            <v>ZUR0064AU</v>
          </cell>
          <cell r="B855" t="str">
            <v>Renaissance Property Securities Pty Ltd</v>
          </cell>
        </row>
        <row r="856">
          <cell r="A856" t="str">
            <v>ZUR0518AU</v>
          </cell>
          <cell r="B856" t="str">
            <v>Lazard Asset Management Pacific</v>
          </cell>
        </row>
        <row r="857">
          <cell r="A857" t="str">
            <v>ZUR0580AU</v>
          </cell>
          <cell r="B857" t="str">
            <v>American Century Investment Management Inc</v>
          </cell>
        </row>
        <row r="858">
          <cell r="A858" t="str">
            <v>ZUR0581AU</v>
          </cell>
          <cell r="B858" t="str">
            <v>American Century Investment Management Inc</v>
          </cell>
        </row>
        <row r="859">
          <cell r="A859" t="str">
            <v>ZUR0583AU</v>
          </cell>
          <cell r="B859" t="str">
            <v>Ellerston Capital Limited</v>
          </cell>
        </row>
        <row r="860">
          <cell r="A860" t="str">
            <v>ZUR0614AU</v>
          </cell>
          <cell r="B860" t="str">
            <v>Zurich Financial Services Australia Ltd</v>
          </cell>
        </row>
      </sheetData>
      <sheetData sheetId="13">
        <row r="1">
          <cell r="A1" t="str">
            <v>APIR Code</v>
          </cell>
          <cell r="B1" t="str">
            <v>Fund Name</v>
          </cell>
          <cell r="C1" t="str">
            <v>Hard Coded Fee</v>
          </cell>
          <cell r="D1" t="str">
            <v>MSTAR FILE</v>
          </cell>
          <cell r="E1" t="str">
            <v>TOTAL INVESTMENT COSTS INCLUDING PERFORMANCE FEE VLOOKUP</v>
          </cell>
        </row>
        <row r="2">
          <cell r="A2" t="str">
            <v>A200</v>
          </cell>
          <cell r="B2" t="str">
            <v>BetaShares Australian 200 ETF</v>
          </cell>
          <cell r="C2">
            <v>6.9999999999999999E-4</v>
          </cell>
          <cell r="D2" t="e">
            <v>#N/A</v>
          </cell>
          <cell r="E2">
            <v>6.9999999999999999E-4</v>
          </cell>
        </row>
        <row r="3">
          <cell r="A3" t="str">
            <v>AAP0002AU</v>
          </cell>
          <cell r="B3" t="str">
            <v>Ausbil Australian Geared Equity Fund</v>
          </cell>
          <cell r="D3">
            <v>2.3799999999999998E-2</v>
          </cell>
          <cell r="E3">
            <v>2.3799999999999998E-2</v>
          </cell>
        </row>
        <row r="4">
          <cell r="A4" t="str">
            <v>AAP0007AU</v>
          </cell>
          <cell r="B4" t="str">
            <v>Ausbil MicroCap Fund</v>
          </cell>
          <cell r="D4">
            <v>1.2E-2</v>
          </cell>
          <cell r="E4">
            <v>1.2E-2</v>
          </cell>
        </row>
        <row r="5">
          <cell r="A5" t="str">
            <v>AAP0008AU</v>
          </cell>
          <cell r="B5" t="str">
            <v>Ausbil 130/30 Focus Fund</v>
          </cell>
          <cell r="D5">
            <v>1.0500000000000001E-2</v>
          </cell>
          <cell r="E5">
            <v>1.1200000000000002E-2</v>
          </cell>
        </row>
        <row r="6">
          <cell r="A6" t="str">
            <v>AAP3656AU</v>
          </cell>
          <cell r="B6" t="str">
            <v>Ausbil Active Dividend Income Fund - Wholesale Class</v>
          </cell>
          <cell r="D6">
            <v>8.5000000000000006E-3</v>
          </cell>
          <cell r="E6">
            <v>8.5000000000000006E-3</v>
          </cell>
        </row>
        <row r="7">
          <cell r="A7" t="str">
            <v>AAP0101AU</v>
          </cell>
          <cell r="B7" t="str">
            <v>Ausbil Balanced Fund</v>
          </cell>
          <cell r="D7">
            <v>9.3999999999999986E-3</v>
          </cell>
          <cell r="E7">
            <v>9.3999999999999986E-3</v>
          </cell>
        </row>
        <row r="8">
          <cell r="A8" t="str">
            <v>AAP0103AU</v>
          </cell>
          <cell r="B8" t="str">
            <v>Ausbil Australian Active Equity Fund</v>
          </cell>
          <cell r="D8">
            <v>9.0000000000000011E-3</v>
          </cell>
          <cell r="E8">
            <v>9.0000000000000011E-3</v>
          </cell>
        </row>
        <row r="9">
          <cell r="A9" t="str">
            <v>AAP0104AU</v>
          </cell>
          <cell r="B9" t="str">
            <v>Ausbil Australian Emerging Leader Fund</v>
          </cell>
          <cell r="D9">
            <v>8.5000000000000006E-3</v>
          </cell>
          <cell r="E9">
            <v>8.5000000000000006E-3</v>
          </cell>
        </row>
        <row r="10">
          <cell r="A10" t="str">
            <v>ACM0006AU</v>
          </cell>
          <cell r="B10" t="str">
            <v>AB Managed Volatility Equities Fund</v>
          </cell>
          <cell r="D10">
            <v>5.5000000000000005E-3</v>
          </cell>
          <cell r="E10">
            <v>5.5000000000000005E-3</v>
          </cell>
        </row>
        <row r="11">
          <cell r="A11" t="str">
            <v>ACM0009AU</v>
          </cell>
          <cell r="B11" t="str">
            <v xml:space="preserve">AB Global Equities Fund </v>
          </cell>
          <cell r="D11">
            <v>6.9999999999999993E-3</v>
          </cell>
          <cell r="E11">
            <v>6.9999999999999993E-3</v>
          </cell>
        </row>
        <row r="12">
          <cell r="A12" t="str">
            <v>ACP0007AU</v>
          </cell>
          <cell r="B12" t="str">
            <v>BAO Trust*</v>
          </cell>
          <cell r="D12" t="e">
            <v>#N/A</v>
          </cell>
          <cell r="E12">
            <v>0</v>
          </cell>
        </row>
        <row r="13">
          <cell r="A13" t="str">
            <v>ADV0046AU</v>
          </cell>
          <cell r="B13" t="str">
            <v>Maple-Brown Abbott Australian Share Fund</v>
          </cell>
          <cell r="D13">
            <v>8.0000000000000002E-3</v>
          </cell>
          <cell r="E13">
            <v>8.0000000000000002E-3</v>
          </cell>
        </row>
        <row r="14">
          <cell r="A14" t="str">
            <v>ADV0066AU</v>
          </cell>
          <cell r="B14" t="str">
            <v>Maple-Brown Abbott Sharemarket^^</v>
          </cell>
          <cell r="C14">
            <v>8.2000000000000007E-3</v>
          </cell>
          <cell r="D14" t="e">
            <v>#N/A</v>
          </cell>
          <cell r="E14">
            <v>8.2000000000000007E-3</v>
          </cell>
        </row>
        <row r="15">
          <cell r="A15" t="str">
            <v>ADV0067AU</v>
          </cell>
          <cell r="B15" t="str">
            <v xml:space="preserve">Advance International Fixed Interest Multi Blend Fund - Wholesale Fund </v>
          </cell>
          <cell r="D15">
            <v>5.5000000000000005E-3</v>
          </cell>
          <cell r="E15">
            <v>5.5000000000000005E-3</v>
          </cell>
        </row>
        <row r="16">
          <cell r="A16" t="str">
            <v>AJF0003AU</v>
          </cell>
          <cell r="B16" t="str">
            <v>OnePath OA IP OnePath Tax Effective Income Trust</v>
          </cell>
          <cell r="D16">
            <v>1.24E-2</v>
          </cell>
          <cell r="E16">
            <v>1.24E-2</v>
          </cell>
        </row>
        <row r="17">
          <cell r="A17" t="str">
            <v>AJF0802AU</v>
          </cell>
          <cell r="B17" t="str">
            <v>OnePath Wholesale Balanced Trust</v>
          </cell>
          <cell r="D17">
            <v>1.01E-2</v>
          </cell>
          <cell r="E17">
            <v>1.1299999999999999E-2</v>
          </cell>
        </row>
        <row r="18">
          <cell r="A18" t="str">
            <v>AJF0804AU</v>
          </cell>
          <cell r="B18" t="str">
            <v>OnePath Wholesale Australian Share Trust</v>
          </cell>
          <cell r="D18">
            <v>9.0000000000000011E-3</v>
          </cell>
          <cell r="E18">
            <v>9.0000000000000011E-3</v>
          </cell>
        </row>
        <row r="19">
          <cell r="A19" t="str">
            <v>AMP0254AU</v>
          </cell>
          <cell r="B19" t="str">
            <v>AMP Capital International Bond Class A</v>
          </cell>
          <cell r="C19">
            <v>7.7000000000000002E-3</v>
          </cell>
          <cell r="D19" t="e">
            <v>#N/A</v>
          </cell>
          <cell r="E19">
            <v>7.7000000000000002E-3</v>
          </cell>
        </row>
        <row r="20">
          <cell r="A20" t="str">
            <v>AMP0255AU</v>
          </cell>
          <cell r="B20" t="str">
            <v>AMP Capital Listed Property Trusts - Class A^^</v>
          </cell>
          <cell r="D20">
            <v>8.8000000000000005E-3</v>
          </cell>
          <cell r="E20">
            <v>8.8000000000000005E-3</v>
          </cell>
        </row>
        <row r="21">
          <cell r="A21" t="str">
            <v>AMP0269AU</v>
          </cell>
          <cell r="B21" t="str">
            <v>AMP Capital Listed Property Trust Fund - Ord Class*</v>
          </cell>
          <cell r="D21">
            <v>5.4000000000000003E-3</v>
          </cell>
          <cell r="E21">
            <v>5.4000000000000003E-3</v>
          </cell>
        </row>
        <row r="22">
          <cell r="A22" t="str">
            <v>AMP0441AU</v>
          </cell>
          <cell r="B22" t="str">
            <v>AMP Capital Balanced Growth Fund - Class A units^^</v>
          </cell>
          <cell r="D22">
            <v>1.04E-2</v>
          </cell>
          <cell r="E22">
            <v>1.0499999999999999E-2</v>
          </cell>
        </row>
        <row r="23">
          <cell r="A23" t="str">
            <v>AMP0557AU</v>
          </cell>
          <cell r="B23" t="str">
            <v>AMP Capital Corporate Bond Fund Class A Units</v>
          </cell>
          <cell r="D23">
            <v>5.6000000000000008E-3</v>
          </cell>
          <cell r="E23">
            <v>5.6000000000000008E-3</v>
          </cell>
        </row>
        <row r="24">
          <cell r="A24" t="str">
            <v>AMP0974AU</v>
          </cell>
          <cell r="B24" t="str">
            <v>AMP Capital Global Property Securities Fund Class A Units</v>
          </cell>
          <cell r="D24">
            <v>9.8999999999999991E-3</v>
          </cell>
          <cell r="E24">
            <v>9.8999999999999991E-3</v>
          </cell>
        </row>
        <row r="25">
          <cell r="A25" t="str">
            <v>AMP1015AU</v>
          </cell>
          <cell r="B25" t="str">
            <v>* AMP Capital Core Property Fund Class A Units</v>
          </cell>
          <cell r="D25">
            <v>1.44E-2</v>
          </cell>
          <cell r="E25">
            <v>1.4499999999999999E-2</v>
          </cell>
        </row>
        <row r="26">
          <cell r="A26" t="str">
            <v>AMP1179AU</v>
          </cell>
          <cell r="B26" t="str">
            <v>AMP Capital Core Infrastructure Fund Class A Units</v>
          </cell>
          <cell r="D26">
            <v>1.03E-2</v>
          </cell>
          <cell r="E26">
            <v>1.03E-2</v>
          </cell>
        </row>
        <row r="27">
          <cell r="A27" t="str">
            <v>AMP1685AU</v>
          </cell>
          <cell r="B27" t="str">
            <v xml:space="preserve">AMP Capital Multi Asset Fund </v>
          </cell>
          <cell r="D27">
            <v>1.18E-2</v>
          </cell>
          <cell r="E27">
            <v>1.4199999999999999E-2</v>
          </cell>
        </row>
        <row r="28">
          <cell r="A28" t="str">
            <v>ANT0005AU</v>
          </cell>
          <cell r="B28" t="str">
            <v>Altrinsic Global Equities Trust</v>
          </cell>
          <cell r="D28">
            <v>9.8999999999999991E-3</v>
          </cell>
          <cell r="E28">
            <v>9.8999999999999991E-3</v>
          </cell>
        </row>
        <row r="29">
          <cell r="A29" t="str">
            <v>ANZ0212AU</v>
          </cell>
          <cell r="B29" t="str">
            <v>OnePath Wholesale Diversified Fixed Interest Trust</v>
          </cell>
          <cell r="D29">
            <v>5.0000000000000001E-3</v>
          </cell>
          <cell r="E29">
            <v>5.0000000000000001E-3</v>
          </cell>
        </row>
        <row r="30">
          <cell r="A30" t="str">
            <v>ANZ0216AU</v>
          </cell>
          <cell r="B30" t="str">
            <v>OnePath Wholesale Select Leaders Trust</v>
          </cell>
          <cell r="D30" t="e">
            <v>#N/A</v>
          </cell>
          <cell r="E30">
            <v>8.9999999999999993E-3</v>
          </cell>
        </row>
        <row r="31">
          <cell r="A31" t="str">
            <v>APN0001AU</v>
          </cell>
          <cell r="B31" t="str">
            <v>APN Property For Income^^</v>
          </cell>
          <cell r="D31">
            <v>1.0500000000000001E-2</v>
          </cell>
          <cell r="E31">
            <v>1.0500000000000001E-2</v>
          </cell>
        </row>
        <row r="32">
          <cell r="A32" t="str">
            <v>APN0004AU</v>
          </cell>
          <cell r="B32" t="str">
            <v>APN Property for Income Fund No.2</v>
          </cell>
          <cell r="D32">
            <v>1.0800000000000001E-2</v>
          </cell>
          <cell r="E32">
            <v>1.0800000000000001E-2</v>
          </cell>
        </row>
        <row r="33">
          <cell r="A33" t="str">
            <v>APN0008AU</v>
          </cell>
          <cell r="B33" t="str">
            <v>APN AREIT Fund</v>
          </cell>
          <cell r="D33">
            <v>8.5000000000000006E-3</v>
          </cell>
          <cell r="E33">
            <v>8.5000000000000006E-3</v>
          </cell>
        </row>
        <row r="34">
          <cell r="A34" t="str">
            <v>ARO0006AU</v>
          </cell>
          <cell r="B34" t="str">
            <v>C Worldwide Global Equity Trust</v>
          </cell>
          <cell r="D34">
            <v>9.8999999999999991E-3</v>
          </cell>
          <cell r="E34">
            <v>9.8999999999999991E-3</v>
          </cell>
        </row>
        <row r="35">
          <cell r="A35" t="str">
            <v>ASC0001AU</v>
          </cell>
          <cell r="B35" t="str">
            <v>Smallco Investment Fund</v>
          </cell>
          <cell r="D35">
            <v>1.55E-2</v>
          </cell>
          <cell r="E35">
            <v>3.4100000000000005E-2</v>
          </cell>
        </row>
        <row r="36">
          <cell r="A36" t="str">
            <v>ASIA</v>
          </cell>
          <cell r="B36" t="str">
            <v>BetaShares Asia Technology Tigers ETF</v>
          </cell>
          <cell r="C36">
            <v>6.7000000000000002E-3</v>
          </cell>
          <cell r="D36" t="e">
            <v>#N/A</v>
          </cell>
          <cell r="E36">
            <v>6.7000000000000002E-3</v>
          </cell>
        </row>
        <row r="37">
          <cell r="A37" t="str">
            <v>ATEC</v>
          </cell>
          <cell r="B37" t="str">
            <v xml:space="preserve">BetaShares S&amp;P/ASX Australian Technology </v>
          </cell>
          <cell r="C37">
            <v>4.7999999999999996E-3</v>
          </cell>
          <cell r="D37" t="e">
            <v>#N/A</v>
          </cell>
          <cell r="E37">
            <v>4.7999999999999996E-3</v>
          </cell>
        </row>
        <row r="38">
          <cell r="A38" t="str">
            <v>AUG0017AU</v>
          </cell>
          <cell r="B38" t="str">
            <v>Australian Ethical Balanced Trust</v>
          </cell>
          <cell r="D38">
            <v>8.8999999999999999E-3</v>
          </cell>
          <cell r="E38">
            <v>8.8999999999999999E-3</v>
          </cell>
        </row>
        <row r="39">
          <cell r="A39" t="str">
            <v>AUG0018AU</v>
          </cell>
          <cell r="B39" t="str">
            <v xml:space="preserve">Australian Ethical Australian Shares Fund </v>
          </cell>
          <cell r="D39">
            <v>1.1000000000000001E-2</v>
          </cell>
          <cell r="E39">
            <v>1.1000000000000001E-2</v>
          </cell>
        </row>
        <row r="40">
          <cell r="A40" t="str">
            <v>AUG0019AU</v>
          </cell>
          <cell r="B40" t="str">
            <v xml:space="preserve">Australian Ethical Diversified Shares Fund </v>
          </cell>
          <cell r="D40">
            <v>9.4999999999999998E-3</v>
          </cell>
          <cell r="E40">
            <v>9.4999999999999998E-3</v>
          </cell>
        </row>
        <row r="41">
          <cell r="A41" t="str">
            <v>AUMF</v>
          </cell>
          <cell r="B41" t="str">
            <v>iShares Edge MSCI Australia Multifactor ETF</v>
          </cell>
          <cell r="C41">
            <v>3.0000000000000001E-3</v>
          </cell>
          <cell r="D41" t="e">
            <v>#N/A</v>
          </cell>
          <cell r="E41">
            <v>3.0000000000000001E-3</v>
          </cell>
        </row>
        <row r="42">
          <cell r="A42" t="str">
            <v>AUS0112AU</v>
          </cell>
          <cell r="B42" t="str">
            <v>Australian Unity Healthcare Property Trust - Wholesale</v>
          </cell>
          <cell r="D42">
            <v>1.0800000000000001E-2</v>
          </cell>
          <cell r="E42">
            <v>1.0800000000000001E-2</v>
          </cell>
        </row>
        <row r="43">
          <cell r="A43" t="str">
            <v>AUS0030AU</v>
          </cell>
          <cell r="B43" t="str">
            <v>Platypus Australian Equities Fund</v>
          </cell>
          <cell r="D43">
            <v>8.8000000000000005E-3</v>
          </cell>
          <cell r="E43">
            <v>1.3000000000000001E-2</v>
          </cell>
        </row>
        <row r="44">
          <cell r="A44" t="str">
            <v>AUS0037AU</v>
          </cell>
          <cell r="B44" t="str">
            <v>Australian Unity Healthcare Property Trust (Class A Units)</v>
          </cell>
          <cell r="D44">
            <v>8.0000000000000002E-3</v>
          </cell>
          <cell r="E44">
            <v>8.0000000000000002E-3</v>
          </cell>
        </row>
        <row r="45">
          <cell r="A45" t="str">
            <v>AUS0071AU</v>
          </cell>
          <cell r="B45" t="str">
            <v>Altius Sustainable Bond Fund</v>
          </cell>
          <cell r="D45">
            <v>4.8999999999999998E-3</v>
          </cell>
          <cell r="E45">
            <v>4.8999999999999998E-3</v>
          </cell>
        </row>
        <row r="46">
          <cell r="A46" t="str">
            <v>AUST</v>
          </cell>
          <cell r="B46" t="str">
            <v xml:space="preserve">Betashares Managed Risk Australian Share Fund </v>
          </cell>
          <cell r="C46">
            <v>4.8999999999999998E-3</v>
          </cell>
          <cell r="D46" t="e">
            <v>#N/A</v>
          </cell>
          <cell r="E46">
            <v>4.8999999999999998E-3</v>
          </cell>
        </row>
        <row r="47">
          <cell r="A47" t="str">
            <v>AUX0021AU</v>
          </cell>
          <cell r="B47" t="str">
            <v>IOOF Cash Management Trust</v>
          </cell>
          <cell r="D47">
            <v>3.0000000000000001E-3</v>
          </cell>
          <cell r="E47">
            <v>3.0000000000000001E-3</v>
          </cell>
        </row>
        <row r="48">
          <cell r="A48" t="str">
            <v>BAR0811AU</v>
          </cell>
          <cell r="B48" t="str">
            <v>BlackRock Diversified ESG Stable Fund^</v>
          </cell>
          <cell r="D48">
            <v>6.9999999999999993E-3</v>
          </cell>
          <cell r="E48">
            <v>6.9999999999999993E-3</v>
          </cell>
        </row>
        <row r="49">
          <cell r="A49" t="str">
            <v>BAR0813AU</v>
          </cell>
          <cell r="B49" t="str">
            <v xml:space="preserve">BlackRock Diversified ESG Growth Fund </v>
          </cell>
          <cell r="D49">
            <v>8.1000000000000013E-3</v>
          </cell>
          <cell r="E49">
            <v>8.1000000000000013E-3</v>
          </cell>
        </row>
        <row r="50">
          <cell r="A50" t="str">
            <v>BAR0814AU</v>
          </cell>
          <cell r="B50" t="str">
            <v xml:space="preserve">BlackRock Advantage Australian Equity Fund </v>
          </cell>
          <cell r="D50">
            <v>4.5000000000000005E-3</v>
          </cell>
          <cell r="E50">
            <v>4.5000000000000005E-3</v>
          </cell>
        </row>
        <row r="51">
          <cell r="A51" t="str">
            <v>BAR0817AU</v>
          </cell>
          <cell r="B51" t="str">
            <v xml:space="preserve">BlackRock Advantage International Equity Fund </v>
          </cell>
          <cell r="D51">
            <v>5.0000000000000001E-3</v>
          </cell>
          <cell r="E51">
            <v>5.0000000000000001E-3</v>
          </cell>
        </row>
        <row r="52">
          <cell r="A52" t="str">
            <v>BCF0001AU</v>
          </cell>
          <cell r="B52" t="str">
            <v>Basis Yield Fund*</v>
          </cell>
          <cell r="D52" t="e">
            <v>#N/A</v>
          </cell>
          <cell r="E52">
            <v>0</v>
          </cell>
        </row>
        <row r="53">
          <cell r="A53" t="str">
            <v>BCF0001BU</v>
          </cell>
          <cell r="B53" t="str">
            <v>Yield Alpha Sub-Trust-A$ Yield Fund Pref*</v>
          </cell>
          <cell r="D53" t="e">
            <v>#N/A</v>
          </cell>
          <cell r="E53">
            <v>0</v>
          </cell>
        </row>
        <row r="54">
          <cell r="A54" t="str">
            <v>BCF0100AU</v>
          </cell>
          <cell r="B54" t="str">
            <v>Basis Aust-Rim Diversified Fund*</v>
          </cell>
          <cell r="D54" t="e">
            <v>#N/A</v>
          </cell>
          <cell r="E54">
            <v>0</v>
          </cell>
        </row>
        <row r="55">
          <cell r="A55" t="str">
            <v>BCF0100BU</v>
          </cell>
          <cell r="B55" t="str">
            <v>Pac-Rim Sub Trust - A$ A-R Investor*</v>
          </cell>
          <cell r="D55" t="e">
            <v>#N/A</v>
          </cell>
          <cell r="E55">
            <v>0</v>
          </cell>
        </row>
        <row r="56">
          <cell r="A56" t="str">
            <v>BFL0001AU</v>
          </cell>
          <cell r="B56" t="str">
            <v xml:space="preserve">Bennelong Australian Equity Fund </v>
          </cell>
          <cell r="D56">
            <v>9.7999999999999997E-3</v>
          </cell>
          <cell r="E56">
            <v>9.7999999999999997E-3</v>
          </cell>
        </row>
        <row r="57">
          <cell r="A57" t="str">
            <v>BFL0002AU</v>
          </cell>
          <cell r="B57" t="str">
            <v>Bennelong Concentrated Australian Equities Fund</v>
          </cell>
          <cell r="D57">
            <v>8.8999999999999999E-3</v>
          </cell>
          <cell r="E57">
            <v>1.5699999999999999E-2</v>
          </cell>
        </row>
        <row r="58">
          <cell r="A58" t="str">
            <v>BFL0004AU</v>
          </cell>
          <cell r="B58" t="str">
            <v xml:space="preserve">Bennelong Ex-20 Australian Equities Funds </v>
          </cell>
          <cell r="D58">
            <v>9.7999999999999997E-3</v>
          </cell>
          <cell r="E58">
            <v>1.8200000000000001E-2</v>
          </cell>
        </row>
        <row r="59">
          <cell r="A59" t="str">
            <v>BFL0010AU</v>
          </cell>
          <cell r="B59" t="str">
            <v xml:space="preserve">Bennelong Kardinia Absolute Return Fund </v>
          </cell>
          <cell r="D59">
            <v>1.9900000000000001E-2</v>
          </cell>
          <cell r="E59">
            <v>2.1700000000000001E-2</v>
          </cell>
        </row>
        <row r="60">
          <cell r="A60" t="str">
            <v>BFL0020AU</v>
          </cell>
          <cell r="B60" t="str">
            <v xml:space="preserve">Quay Global Real Estate Fund </v>
          </cell>
          <cell r="D60">
            <v>8.6999999999999994E-3</v>
          </cell>
          <cell r="E60">
            <v>1.38E-2</v>
          </cell>
        </row>
        <row r="61">
          <cell r="A61" t="str">
            <v>BFL3779AU</v>
          </cell>
          <cell r="B61" t="str">
            <v>Bennelong Emerging Companies Fund</v>
          </cell>
          <cell r="D61">
            <v>1.2500000000000001E-2</v>
          </cell>
          <cell r="E61">
            <v>4.1499999999999995E-2</v>
          </cell>
        </row>
        <row r="62">
          <cell r="A62" t="str">
            <v>BGL0105AU</v>
          </cell>
          <cell r="B62" t="str">
            <v>iShares Australian Bond Index Fund</v>
          </cell>
          <cell r="D62">
            <v>2E-3</v>
          </cell>
          <cell r="E62">
            <v>2E-3</v>
          </cell>
        </row>
        <row r="63">
          <cell r="A63" t="str">
            <v>BGL0109AU</v>
          </cell>
          <cell r="B63" t="str">
            <v xml:space="preserve">BlackRock Advantage Hedged International Equity Fund </v>
          </cell>
          <cell r="D63">
            <v>5.3E-3</v>
          </cell>
          <cell r="E63">
            <v>5.3E-3</v>
          </cell>
        </row>
        <row r="64">
          <cell r="A64" t="str">
            <v>BILL</v>
          </cell>
          <cell r="B64" t="str">
            <v>iShares Core Cash ETF</v>
          </cell>
          <cell r="C64">
            <v>7.000000000000001E-4</v>
          </cell>
          <cell r="D64" t="e">
            <v>#N/A</v>
          </cell>
          <cell r="E64">
            <v>7.000000000000001E-4</v>
          </cell>
        </row>
        <row r="65">
          <cell r="A65" t="str">
            <v>BLK0001AU</v>
          </cell>
          <cell r="B65" t="str">
            <v>BlackRock Multi Opportunity Absolute Return Fund</v>
          </cell>
          <cell r="D65">
            <v>1.47E-2</v>
          </cell>
          <cell r="E65">
            <v>2.0299999999999999E-2</v>
          </cell>
        </row>
        <row r="66">
          <cell r="A66" t="str">
            <v>BNT0003AU</v>
          </cell>
          <cell r="B66" t="str">
            <v>Hyperion Australian Growth Companies Fund</v>
          </cell>
          <cell r="D66">
            <v>9.4999999999999998E-3</v>
          </cell>
          <cell r="E66">
            <v>9.4999999999999998E-3</v>
          </cell>
        </row>
        <row r="67">
          <cell r="A67" t="str">
            <v>BNT0101AU</v>
          </cell>
          <cell r="B67" t="str">
            <v>Hyperion Small Growth Companies Fund</v>
          </cell>
          <cell r="D67">
            <v>1.2500000000000001E-2</v>
          </cell>
          <cell r="E67">
            <v>1.37E-2</v>
          </cell>
        </row>
        <row r="68">
          <cell r="A68" t="str">
            <v>BPF0029AU</v>
          </cell>
          <cell r="B68" t="str">
            <v>Bell Global Emerging Companies Fund</v>
          </cell>
          <cell r="D68">
            <v>1.34E-2</v>
          </cell>
          <cell r="E68">
            <v>1.34E-2</v>
          </cell>
        </row>
        <row r="69">
          <cell r="A69" t="str">
            <v>BTA0054AU</v>
          </cell>
          <cell r="B69" t="str">
            <v>Pendal Asian Share Fund</v>
          </cell>
          <cell r="D69">
            <v>0.01</v>
          </cell>
          <cell r="E69">
            <v>0.01</v>
          </cell>
        </row>
        <row r="70">
          <cell r="A70" t="str">
            <v>BTA0055AU</v>
          </cell>
          <cell r="B70" t="str">
            <v>Pendal Australian Equity Fund</v>
          </cell>
          <cell r="D70">
            <v>7.9000000000000008E-3</v>
          </cell>
          <cell r="E70">
            <v>7.9000000000000008E-3</v>
          </cell>
        </row>
        <row r="71">
          <cell r="A71" t="str">
            <v>BTA0056AU</v>
          </cell>
          <cell r="B71" t="str">
            <v>Pendal Concentrated Global Share Fund No.3</v>
          </cell>
          <cell r="D71">
            <v>9.0000000000000011E-3</v>
          </cell>
          <cell r="E71">
            <v>9.0000000000000011E-3</v>
          </cell>
        </row>
        <row r="72">
          <cell r="A72" t="str">
            <v>BTA0125AU</v>
          </cell>
          <cell r="B72" t="str">
            <v>Pendal Active Growth Fund</v>
          </cell>
          <cell r="D72">
            <v>9.4999999999999998E-3</v>
          </cell>
          <cell r="E72">
            <v>9.4999999999999998E-3</v>
          </cell>
        </row>
        <row r="73">
          <cell r="A73" t="str">
            <v>BTA0318AU</v>
          </cell>
          <cell r="B73" t="str">
            <v>Pendal Monthly Income Plus Fund</v>
          </cell>
          <cell r="D73">
            <v>6.5000000000000006E-3</v>
          </cell>
          <cell r="E73">
            <v>6.5000000000000006E-3</v>
          </cell>
        </row>
        <row r="74">
          <cell r="A74" t="str">
            <v>BTA0419AU</v>
          </cell>
          <cell r="B74" t="str">
            <v>Pendal Global  Emerging Markets Opportunities Fund</v>
          </cell>
          <cell r="D74">
            <v>1.18E-2</v>
          </cell>
          <cell r="E74">
            <v>1.18E-2</v>
          </cell>
        </row>
        <row r="75">
          <cell r="A75" t="str">
            <v>BTA0507AU</v>
          </cell>
          <cell r="B75" t="str">
            <v>Pendal Sustainable Australian Fixed Interest Fund</v>
          </cell>
          <cell r="D75">
            <v>4.0000000000000001E-3</v>
          </cell>
          <cell r="E75">
            <v>4.0000000000000001E-3</v>
          </cell>
        </row>
        <row r="76">
          <cell r="A76" t="str">
            <v>BTA0805AU</v>
          </cell>
          <cell r="B76" t="str">
            <v>Pendal Active Conservative Fund</v>
          </cell>
          <cell r="D76">
            <v>8.3000000000000001E-3</v>
          </cell>
          <cell r="E76">
            <v>8.3000000000000001E-3</v>
          </cell>
        </row>
        <row r="77">
          <cell r="A77" t="str">
            <v>BTA0806AU</v>
          </cell>
          <cell r="B77" t="str">
            <v>Pendal Balanced Returns Fund</v>
          </cell>
          <cell r="D77">
            <v>8.199999999999999E-3</v>
          </cell>
          <cell r="E77">
            <v>8.199999999999999E-3</v>
          </cell>
        </row>
        <row r="78">
          <cell r="A78" t="str">
            <v>CFM0404AU</v>
          </cell>
          <cell r="B78" t="str">
            <v>T. Rowe Price Australian Equity Fund</v>
          </cell>
          <cell r="D78" t="e">
            <v>#N/A</v>
          </cell>
          <cell r="E78" t="e">
            <v>#N/A</v>
          </cell>
        </row>
        <row r="79">
          <cell r="A79" t="str">
            <v>CHN5843AU</v>
          </cell>
          <cell r="B79" t="str">
            <v>CC Sage Capital Absolute Return Fund </v>
          </cell>
          <cell r="D79">
            <v>1.3899999999999999E-2</v>
          </cell>
          <cell r="E79">
            <v>3.0100000000000002E-2</v>
          </cell>
        </row>
        <row r="80">
          <cell r="A80" t="str">
            <v>CHN8862AU</v>
          </cell>
          <cell r="B80" t="str">
            <v>CC Sage Capital Equity Plus Fund</v>
          </cell>
          <cell r="D80">
            <v>8.8999999999999999E-3</v>
          </cell>
          <cell r="E80">
            <v>1.9599999999999999E-2</v>
          </cell>
        </row>
        <row r="81">
          <cell r="A81" t="str">
            <v>CIM0006AU</v>
          </cell>
          <cell r="B81" t="str">
            <v>Capital Group New Perspective Fund</v>
          </cell>
          <cell r="D81">
            <v>7.4999999999999997E-3</v>
          </cell>
          <cell r="E81">
            <v>7.4999999999999997E-3</v>
          </cell>
        </row>
        <row r="82">
          <cell r="A82" t="str">
            <v>CMI0105AU</v>
          </cell>
          <cell r="B82" t="str">
            <v>CFS Wholesale Indexed Property Securities</v>
          </cell>
          <cell r="D82" t="e">
            <v>#N/A</v>
          </cell>
          <cell r="E82" t="str">
            <v>n/a</v>
          </cell>
        </row>
        <row r="83">
          <cell r="A83" t="str">
            <v>CNA0805AU</v>
          </cell>
          <cell r="B83" t="str">
            <v>INVESCO Wholesale Senior Secured Income Fund</v>
          </cell>
          <cell r="D83">
            <v>7.4999999999999997E-3</v>
          </cell>
          <cell r="E83">
            <v>7.4999999999999997E-3</v>
          </cell>
        </row>
        <row r="84">
          <cell r="A84" t="str">
            <v>CNA0811AU</v>
          </cell>
          <cell r="B84" t="str">
            <v>INVESCO Wholesale Australian Share Fund</v>
          </cell>
          <cell r="D84">
            <v>4.4000000000000003E-3</v>
          </cell>
          <cell r="E84">
            <v>4.4000000000000003E-3</v>
          </cell>
        </row>
        <row r="85">
          <cell r="A85" t="str">
            <v>CNA0812AU</v>
          </cell>
          <cell r="B85" t="str">
            <v>INVESCO Wholesale Australian Smaller Companies Fund</v>
          </cell>
          <cell r="D85">
            <v>5.5000000000000005E-3</v>
          </cell>
          <cell r="E85">
            <v>5.5000000000000005E-3</v>
          </cell>
        </row>
        <row r="86">
          <cell r="A86" t="str">
            <v>CORE</v>
          </cell>
          <cell r="B86" t="str">
            <v>ETFS Global Core Infrastructure ETF</v>
          </cell>
          <cell r="C86">
            <v>5.4999999999999997E-3</v>
          </cell>
          <cell r="D86" t="e">
            <v>#N/A</v>
          </cell>
          <cell r="E86">
            <v>5.4999999999999997E-3</v>
          </cell>
        </row>
        <row r="87">
          <cell r="A87" t="str">
            <v>CRM0008AU</v>
          </cell>
          <cell r="B87" t="str">
            <v xml:space="preserve">Cromwell Phoenix Property Securities Fund </v>
          </cell>
          <cell r="D87">
            <v>9.5999999999999992E-3</v>
          </cell>
          <cell r="E87">
            <v>9.5999999999999992E-3</v>
          </cell>
        </row>
        <row r="88">
          <cell r="A88" t="str">
            <v>CRS0001AU</v>
          </cell>
          <cell r="B88" t="str">
            <v>Aberdeen Standard Multi-Asset Income Fund</v>
          </cell>
          <cell r="D88">
            <v>8.8000000000000005E-3</v>
          </cell>
          <cell r="E88">
            <v>8.8000000000000005E-3</v>
          </cell>
        </row>
        <row r="89">
          <cell r="A89" t="str">
            <v>CRS0002AU</v>
          </cell>
          <cell r="B89" t="str">
            <v>Aberdeen Standard Multi-Asset Real Return Fund</v>
          </cell>
          <cell r="C89">
            <v>1.1599999999999999E-2</v>
          </cell>
          <cell r="D89">
            <v>1.2E-2</v>
          </cell>
          <cell r="E89">
            <v>1.2E-2</v>
          </cell>
        </row>
        <row r="90">
          <cell r="A90" t="str">
            <v>CRS0003AU</v>
          </cell>
          <cell r="B90" t="str">
            <v>Aberdeen Standard Ex-20 Australian Equities Fund^</v>
          </cell>
          <cell r="D90">
            <v>9.4999999999999998E-3</v>
          </cell>
          <cell r="E90">
            <v>9.4999999999999998E-3</v>
          </cell>
        </row>
        <row r="91">
          <cell r="A91" t="str">
            <v>CRS0005AU</v>
          </cell>
          <cell r="B91" t="str">
            <v>Aberdeen Standard Actively Hedged International Equities Fund</v>
          </cell>
          <cell r="D91">
            <v>9.7999999999999997E-3</v>
          </cell>
          <cell r="E91">
            <v>9.7999999999999997E-3</v>
          </cell>
        </row>
        <row r="92">
          <cell r="A92" t="str">
            <v>CRS0007AU</v>
          </cell>
          <cell r="B92" t="str">
            <v>SG Hiscock Property Fund</v>
          </cell>
          <cell r="D92">
            <v>7.1999999999999998E-3</v>
          </cell>
          <cell r="E92">
            <v>7.1999999999999998E-3</v>
          </cell>
        </row>
        <row r="93">
          <cell r="A93" t="str">
            <v>CSA0038AU</v>
          </cell>
          <cell r="B93" t="str">
            <v>Bentham Global Income Fund</v>
          </cell>
          <cell r="D93">
            <v>7.7000000000000002E-3</v>
          </cell>
          <cell r="E93">
            <v>7.7000000000000002E-3</v>
          </cell>
        </row>
        <row r="94">
          <cell r="A94" t="str">
            <v>CSA0046AU</v>
          </cell>
          <cell r="B94" t="str">
            <v>Bentham Syndicated Loan Fund^</v>
          </cell>
          <cell r="D94">
            <v>8.3999999999999995E-3</v>
          </cell>
          <cell r="E94">
            <v>8.3999999999999995E-3</v>
          </cell>
        </row>
        <row r="95">
          <cell r="A95" t="str">
            <v>CSA0102AU</v>
          </cell>
          <cell r="B95" t="str">
            <v>Bentham High Yield Fund</v>
          </cell>
          <cell r="D95">
            <v>6.7000000000000002E-3</v>
          </cell>
          <cell r="E95">
            <v>6.7000000000000002E-3</v>
          </cell>
        </row>
        <row r="96">
          <cell r="A96" t="str">
            <v>CSA0131AU</v>
          </cell>
          <cell r="B96" t="str">
            <v>Aberdeen Standard Australian Small Companies Fund</v>
          </cell>
          <cell r="D96">
            <v>1.26E-2</v>
          </cell>
          <cell r="E96">
            <v>1.26E-2</v>
          </cell>
        </row>
        <row r="97">
          <cell r="A97" t="str">
            <v>CVW1890AU</v>
          </cell>
          <cell r="B97" t="str">
            <v xml:space="preserve">CFML Antipodes Global Fund </v>
          </cell>
          <cell r="D97">
            <v>1.21E-2</v>
          </cell>
          <cell r="E97">
            <v>1.21E-2</v>
          </cell>
        </row>
        <row r="98">
          <cell r="A98" t="str">
            <v>DDH0006AU</v>
          </cell>
          <cell r="B98" t="str">
            <v>DDH Fixed Interest Fund</v>
          </cell>
          <cell r="D98">
            <v>6.8000000000000005E-3</v>
          </cell>
          <cell r="E98">
            <v>6.8000000000000005E-3</v>
          </cell>
        </row>
        <row r="99">
          <cell r="A99" t="str">
            <v>DDH0009AU</v>
          </cell>
          <cell r="B99" t="str">
            <v>DDH Cash Fund - IDPS</v>
          </cell>
          <cell r="D99">
            <v>2.2000000000000001E-3</v>
          </cell>
          <cell r="E99">
            <v>2.2000000000000001E-3</v>
          </cell>
        </row>
        <row r="100">
          <cell r="A100" t="str">
            <v>DEU0109AU</v>
          </cell>
          <cell r="B100" t="str">
            <v>Ironbark GCM Global Macro Fund</v>
          </cell>
          <cell r="D100">
            <v>1.8600000000000002E-2</v>
          </cell>
          <cell r="E100">
            <v>2.5300000000000003E-2</v>
          </cell>
        </row>
        <row r="101">
          <cell r="A101" t="str">
            <v>DFA0002AU</v>
          </cell>
          <cell r="B101" t="str">
            <v>Dimensional Two-Year Diversified Fixed Interest Trust</v>
          </cell>
          <cell r="D101">
            <v>2.5000000000000001E-3</v>
          </cell>
          <cell r="E101">
            <v>2.5000000000000001E-3</v>
          </cell>
        </row>
        <row r="102">
          <cell r="A102" t="str">
            <v>DFA0003AU</v>
          </cell>
          <cell r="B102" t="str">
            <v>Dimensional Australian Core Equity Trust</v>
          </cell>
          <cell r="D102">
            <v>2.8000000000000004E-3</v>
          </cell>
          <cell r="E102">
            <v>2.8000000000000004E-3</v>
          </cell>
        </row>
        <row r="103">
          <cell r="A103" t="str">
            <v>DFA0004AU</v>
          </cell>
          <cell r="B103" t="str">
            <v>Dimensional Global Core Equity Trust</v>
          </cell>
          <cell r="D103">
            <v>3.5999999999999999E-3</v>
          </cell>
          <cell r="E103">
            <v>3.5999999999999999E-3</v>
          </cell>
        </row>
        <row r="104">
          <cell r="A104" t="str">
            <v>DFA0005AU</v>
          </cell>
          <cell r="B104" t="str">
            <v>Dimensional Global Real Estate Trust</v>
          </cell>
          <cell r="D104">
            <v>3.7000000000000002E-3</v>
          </cell>
          <cell r="E104">
            <v>3.7000000000000002E-3</v>
          </cell>
        </row>
        <row r="105">
          <cell r="A105" t="str">
            <v>DFA0009AU</v>
          </cell>
          <cell r="B105" t="str">
            <v>Dimensional Global Core Equity Trust - AUD Hedged</v>
          </cell>
          <cell r="D105">
            <v>3.5999999999999999E-3</v>
          </cell>
          <cell r="E105">
            <v>3.5999999999999999E-3</v>
          </cell>
        </row>
        <row r="106">
          <cell r="A106" t="str">
            <v>DFA0028AU</v>
          </cell>
          <cell r="B106" t="str">
            <v>Dimensional Global Bond Trust</v>
          </cell>
          <cell r="D106">
            <v>3.4999999999999996E-3</v>
          </cell>
          <cell r="E106">
            <v>3.4999999999999996E-3</v>
          </cell>
        </row>
        <row r="107">
          <cell r="A107" t="str">
            <v>DFA0029AU</v>
          </cell>
          <cell r="B107" t="str">
            <v>Dimensional World Allocation 70/30 Trust</v>
          </cell>
          <cell r="D107">
            <v>4.0999999999999995E-3</v>
          </cell>
          <cell r="E107">
            <v>4.0999999999999995E-3</v>
          </cell>
        </row>
        <row r="108">
          <cell r="A108" t="str">
            <v>DFA0041AU</v>
          </cell>
          <cell r="B108" t="str">
            <v>Dimensional Global Sustainability Trust Unhedged</v>
          </cell>
          <cell r="D108">
            <v>3.5999999999999999E-3</v>
          </cell>
          <cell r="E108">
            <v>3.5999999999999999E-3</v>
          </cell>
        </row>
        <row r="109">
          <cell r="A109" t="str">
            <v>DFA0042AU</v>
          </cell>
          <cell r="B109" t="str">
            <v>Dimensional Global Sustainability Trust AUD Hedged</v>
          </cell>
          <cell r="D109">
            <v>3.5999999999999999E-3</v>
          </cell>
          <cell r="E109">
            <v>3.5999999999999999E-3</v>
          </cell>
        </row>
        <row r="110">
          <cell r="A110" t="str">
            <v>DFA0100AU</v>
          </cell>
          <cell r="B110" t="str">
            <v>Dimensional Short Term Fixed Interest Trust</v>
          </cell>
          <cell r="D110">
            <v>1.9E-3</v>
          </cell>
          <cell r="E110">
            <v>1.9E-3</v>
          </cell>
        </row>
        <row r="111">
          <cell r="A111" t="str">
            <v>DFA0101AU</v>
          </cell>
          <cell r="B111" t="str">
            <v>Dimensional Australian Value Trust</v>
          </cell>
          <cell r="D111">
            <v>3.4000000000000002E-3</v>
          </cell>
          <cell r="E111">
            <v>3.4000000000000002E-3</v>
          </cell>
        </row>
        <row r="112">
          <cell r="A112" t="str">
            <v>DFA0102AU</v>
          </cell>
          <cell r="B112" t="str">
            <v>Dimensional Global Value Trust</v>
          </cell>
          <cell r="D112">
            <v>4.5999999999999999E-3</v>
          </cell>
          <cell r="E112">
            <v>4.5999999999999999E-3</v>
          </cell>
        </row>
        <row r="113">
          <cell r="A113" t="str">
            <v>DFA0103AU</v>
          </cell>
          <cell r="B113" t="str">
            <v>Dimensional Australian Large Company Trust</v>
          </cell>
          <cell r="D113">
            <v>1.6000000000000001E-3</v>
          </cell>
          <cell r="E113">
            <v>1.6000000000000001E-3</v>
          </cell>
        </row>
        <row r="114">
          <cell r="A114" t="str">
            <v>DFA0104AU</v>
          </cell>
          <cell r="B114" t="str">
            <v>Dimensional Australian Small Company Trust</v>
          </cell>
          <cell r="D114">
            <v>6.0999999999999995E-3</v>
          </cell>
          <cell r="E114">
            <v>6.0999999999999995E-3</v>
          </cell>
        </row>
        <row r="115">
          <cell r="A115" t="str">
            <v>DFA0105AU</v>
          </cell>
          <cell r="B115" t="str">
            <v>Dimensional Global Large Company Trust</v>
          </cell>
          <cell r="D115">
            <v>2.3999999999999998E-3</v>
          </cell>
          <cell r="E115">
            <v>2.3999999999999998E-3</v>
          </cell>
        </row>
        <row r="116">
          <cell r="A116" t="str">
            <v>DFA0106AU</v>
          </cell>
          <cell r="B116" t="str">
            <v>Dimensional Global Small Company Trust</v>
          </cell>
          <cell r="D116">
            <v>6.5000000000000006E-3</v>
          </cell>
          <cell r="E116">
            <v>6.5000000000000006E-3</v>
          </cell>
        </row>
        <row r="117">
          <cell r="A117" t="str">
            <v>DFA0107AU</v>
          </cell>
          <cell r="B117" t="str">
            <v>Dimensional Emerging Markets Trust</v>
          </cell>
          <cell r="D117">
            <v>7.1999999999999998E-3</v>
          </cell>
          <cell r="E117">
            <v>7.1999999999999998E-3</v>
          </cell>
        </row>
        <row r="118">
          <cell r="A118" t="str">
            <v>DFA0108AU</v>
          </cell>
          <cell r="B118" t="str">
            <v>Dimensional Five-Year Diversified Fixed Interest Trust</v>
          </cell>
          <cell r="D118">
            <v>2.8000000000000004E-3</v>
          </cell>
          <cell r="E118">
            <v>2.8000000000000004E-3</v>
          </cell>
        </row>
        <row r="119">
          <cell r="A119" t="str">
            <v>DFA4137AU</v>
          </cell>
          <cell r="B119" t="str">
            <v>Dimensional Sustainability World Equity Trust</v>
          </cell>
          <cell r="D119">
            <v>4.1999999999999997E-3</v>
          </cell>
          <cell r="E119">
            <v>4.1999999999999997E-3</v>
          </cell>
        </row>
        <row r="120">
          <cell r="A120" t="str">
            <v>DIV</v>
          </cell>
          <cell r="B120" t="str">
            <v>UBS IQ Morningstar Australia Dividend Yield ETF</v>
          </cell>
          <cell r="C120">
            <v>3.0000000000000001E-3</v>
          </cell>
          <cell r="D120" t="e">
            <v>#N/A</v>
          </cell>
          <cell r="E120">
            <v>3.0000000000000001E-3</v>
          </cell>
        </row>
        <row r="121">
          <cell r="A121" t="str">
            <v>DJRE</v>
          </cell>
          <cell r="B121" t="str">
            <v xml:space="preserve">SPDR Dow Jones Global Real Estate </v>
          </cell>
          <cell r="C121">
            <v>5.0000000000000001E-3</v>
          </cell>
          <cell r="D121" t="e">
            <v>#N/A</v>
          </cell>
          <cell r="E121">
            <v>5.0000000000000001E-3</v>
          </cell>
        </row>
        <row r="122">
          <cell r="A122" t="str">
            <v>EBND</v>
          </cell>
          <cell r="B122" t="str">
            <v>VanEck Emerging Income Opportunities Active ETF (Managed Fund)</v>
          </cell>
          <cell r="C122">
            <v>9.4999999999999998E-3</v>
          </cell>
          <cell r="D122" t="e">
            <v>#N/A</v>
          </cell>
          <cell r="E122">
            <v>9.4999999999999998E-3</v>
          </cell>
        </row>
        <row r="123">
          <cell r="A123" t="str">
            <v>EGG0001AU</v>
          </cell>
          <cell r="B123" t="str">
            <v>Eley Griffiths Group Small Companies Fund</v>
          </cell>
          <cell r="D123">
            <v>1.2500000000000001E-2</v>
          </cell>
          <cell r="E123">
            <v>1.6900000000000002E-2</v>
          </cell>
        </row>
        <row r="124">
          <cell r="A124" t="str">
            <v>EMKT</v>
          </cell>
          <cell r="B124" t="str">
            <v>VanEck Vectors MSCI Multifactor Emerging Markets Equity ETF</v>
          </cell>
          <cell r="C124">
            <v>6.8999999999999999E-3</v>
          </cell>
          <cell r="D124" t="e">
            <v>#N/A</v>
          </cell>
          <cell r="E124">
            <v>6.8999999999999999E-3</v>
          </cell>
        </row>
        <row r="125">
          <cell r="A125" t="str">
            <v>EQI0015AU</v>
          </cell>
          <cell r="B125" t="str">
            <v>Aberdeen Standard International Equity Fund</v>
          </cell>
          <cell r="D125">
            <v>9.7999999999999997E-3</v>
          </cell>
          <cell r="E125">
            <v>9.7999999999999997E-3</v>
          </cell>
        </row>
        <row r="126">
          <cell r="A126" t="str">
            <v>EQI0028AU</v>
          </cell>
          <cell r="B126" t="str">
            <v>Aberdeen Standard Asian Opportunities Fund</v>
          </cell>
          <cell r="D126">
            <v>1.18E-2</v>
          </cell>
          <cell r="E126">
            <v>1.18E-2</v>
          </cell>
        </row>
        <row r="127">
          <cell r="A127" t="str">
            <v>ESGI</v>
          </cell>
          <cell r="B127" t="str">
            <v>VanEck Vectors MSCI International Sustainable Equity ETF</v>
          </cell>
          <cell r="C127">
            <v>5.4999999999999997E-3</v>
          </cell>
          <cell r="D127" t="e">
            <v>#N/A</v>
          </cell>
          <cell r="E127">
            <v>5.4999999999999997E-3</v>
          </cell>
        </row>
        <row r="128">
          <cell r="A128" t="str">
            <v>ESPO</v>
          </cell>
          <cell r="B128" t="str">
            <v>VanEck Vectors Video Gaming and eSports ETF</v>
          </cell>
          <cell r="C128">
            <v>5.4999999999999997E-3</v>
          </cell>
          <cell r="D128" t="e">
            <v>#N/A</v>
          </cell>
          <cell r="E128">
            <v>5.4999999999999997E-3</v>
          </cell>
        </row>
        <row r="129">
          <cell r="A129" t="str">
            <v>ESTX</v>
          </cell>
          <cell r="B129" t="str">
            <v>ETFS EURO STOXX 50 ETF</v>
          </cell>
          <cell r="C129">
            <v>3.4999999999999996E-3</v>
          </cell>
          <cell r="D129" t="e">
            <v>#N/A</v>
          </cell>
          <cell r="E129">
            <v>3.4999999999999996E-3</v>
          </cell>
        </row>
        <row r="130">
          <cell r="A130" t="str">
            <v>ETF</v>
          </cell>
          <cell r="B130" t="str">
            <v>UBS IQ Morningstar Australia Quality ETF</v>
          </cell>
          <cell r="C130">
            <v>3.0000000000000001E-3</v>
          </cell>
          <cell r="D130" t="e">
            <v>#N/A</v>
          </cell>
          <cell r="E130">
            <v>3.0000000000000001E-3</v>
          </cell>
        </row>
        <row r="131">
          <cell r="A131" t="str">
            <v>ETHI</v>
          </cell>
          <cell r="B131" t="str">
            <v xml:space="preserve">BetaShares Global Sustainability Leaders </v>
          </cell>
          <cell r="C131">
            <v>5.8999999999999999E-3</v>
          </cell>
          <cell r="D131" t="e">
            <v>#N/A</v>
          </cell>
          <cell r="E131">
            <v>5.8999999999999999E-3</v>
          </cell>
        </row>
        <row r="132">
          <cell r="A132" t="str">
            <v>ETL0005AU</v>
          </cell>
          <cell r="B132" t="str">
            <v>SGH LaSalle Global Listed Property Securities Fund</v>
          </cell>
          <cell r="D132">
            <v>8.0000000000000002E-3</v>
          </cell>
          <cell r="E132">
            <v>1.2E-2</v>
          </cell>
        </row>
        <row r="133">
          <cell r="A133" t="str">
            <v>ETL0015AU</v>
          </cell>
          <cell r="B133" t="str">
            <v>PIMCO Australian Bond Fund - Wholesale Class</v>
          </cell>
          <cell r="D133">
            <v>5.1000000000000004E-3</v>
          </cell>
          <cell r="E133">
            <v>5.1000000000000004E-3</v>
          </cell>
        </row>
        <row r="134">
          <cell r="A134" t="str">
            <v>ETL0016AU</v>
          </cell>
          <cell r="B134" t="str">
            <v>PIMCO Diversified Fixed Interest Fund - Wholesale Class</v>
          </cell>
          <cell r="D134">
            <v>5.4000000000000003E-3</v>
          </cell>
          <cell r="E134">
            <v>5.4000000000000003E-3</v>
          </cell>
        </row>
        <row r="135">
          <cell r="A135" t="str">
            <v>ETL0018AU</v>
          </cell>
          <cell r="B135" t="str">
            <v>PIMCO Global Bond Fund - Wholesale Class</v>
          </cell>
          <cell r="D135">
            <v>5.5000000000000005E-3</v>
          </cell>
          <cell r="E135">
            <v>5.5000000000000005E-3</v>
          </cell>
        </row>
        <row r="136">
          <cell r="A136" t="str">
            <v>ETL0032AU</v>
          </cell>
          <cell r="B136" t="str">
            <v>Aberdeen Standard Emerging Opportunities Fund</v>
          </cell>
          <cell r="D136">
            <v>9.8999999999999991E-3</v>
          </cell>
          <cell r="E136">
            <v>9.8999999999999991E-3</v>
          </cell>
        </row>
        <row r="137">
          <cell r="A137" t="str">
            <v>ETL0042AU</v>
          </cell>
          <cell r="B137" t="str">
            <v>SGH20</v>
          </cell>
          <cell r="D137">
            <v>1.23E-2</v>
          </cell>
          <cell r="E137">
            <v>1.23E-2</v>
          </cell>
        </row>
        <row r="138">
          <cell r="A138" t="str">
            <v>ETL0043AU</v>
          </cell>
          <cell r="B138" t="str">
            <v>Lincoln Wholesale Australian Growth Fund</v>
          </cell>
          <cell r="D138">
            <v>7.6E-3</v>
          </cell>
          <cell r="E138">
            <v>1.2199999999999999E-2</v>
          </cell>
        </row>
        <row r="139">
          <cell r="A139" t="str">
            <v>ETL0046AU</v>
          </cell>
          <cell r="B139" t="str">
            <v>K2 Select International Fund</v>
          </cell>
          <cell r="D139">
            <v>3.5699999999999996E-2</v>
          </cell>
          <cell r="E139">
            <v>4.1799999999999997E-2</v>
          </cell>
        </row>
        <row r="140">
          <cell r="A140" t="str">
            <v>ETL0060AU</v>
          </cell>
          <cell r="B140" t="str">
            <v>Allan Gray Australia Equity Fund</v>
          </cell>
          <cell r="D140">
            <v>7.7000000000000002E-3</v>
          </cell>
          <cell r="E140">
            <v>7.7000000000000002E-3</v>
          </cell>
        </row>
        <row r="141">
          <cell r="A141" t="str">
            <v>ETL0062AU</v>
          </cell>
          <cell r="B141" t="str">
            <v xml:space="preserve">SGH ICE </v>
          </cell>
          <cell r="D141">
            <v>1.18E-2</v>
          </cell>
          <cell r="E141">
            <v>1.18E-2</v>
          </cell>
        </row>
        <row r="142">
          <cell r="A142" t="str">
            <v>ETL0069AU</v>
          </cell>
          <cell r="B142" t="str">
            <v>Tribeca Alpha Plus Fund</v>
          </cell>
          <cell r="D142">
            <v>9.7000000000000003E-3</v>
          </cell>
          <cell r="E142">
            <v>1.2400000000000001E-2</v>
          </cell>
        </row>
        <row r="143">
          <cell r="A143" t="str">
            <v>ETL0071AU</v>
          </cell>
          <cell r="B143" t="str">
            <v>T. Rowe Price Global Equity Fund</v>
          </cell>
          <cell r="D143">
            <v>8.5000000000000006E-3</v>
          </cell>
          <cell r="E143">
            <v>8.5000000000000006E-3</v>
          </cell>
        </row>
        <row r="144">
          <cell r="A144" t="str">
            <v>ETL0148AU</v>
          </cell>
          <cell r="B144" t="str">
            <v>Armytage Australian Equity Income Fund</v>
          </cell>
          <cell r="D144">
            <v>1.43E-2</v>
          </cell>
          <cell r="E144">
            <v>1.43E-2</v>
          </cell>
        </row>
        <row r="145">
          <cell r="A145" t="str">
            <v>ETL0171AU</v>
          </cell>
          <cell r="B145" t="str">
            <v>AXA IM Sustainable Equity Fund</v>
          </cell>
          <cell r="D145">
            <v>3.4999999999999996E-3</v>
          </cell>
          <cell r="E145">
            <v>3.4999999999999996E-3</v>
          </cell>
        </row>
        <row r="146">
          <cell r="A146" t="str">
            <v>ETL0182AU</v>
          </cell>
          <cell r="B146" t="str">
            <v>PIMCO Wholesale Australian Short Term Bond Fund</v>
          </cell>
          <cell r="D146">
            <v>5.5000000000000005E-3</v>
          </cell>
          <cell r="E146">
            <v>6.5000000000000006E-3</v>
          </cell>
        </row>
        <row r="147">
          <cell r="A147" t="str">
            <v>ETL0328AU</v>
          </cell>
          <cell r="B147" t="str">
            <v>T. Rowe Price Australian Equity Fund</v>
          </cell>
          <cell r="D147">
            <v>6.0000000000000001E-3</v>
          </cell>
          <cell r="E147">
            <v>6.0000000000000001E-3</v>
          </cell>
        </row>
        <row r="148">
          <cell r="A148" t="str">
            <v>ETL0365AU</v>
          </cell>
          <cell r="B148" t="str">
            <v xml:space="preserve">Paradice Global Small Cap Fund </v>
          </cell>
          <cell r="D148">
            <v>1.2500000000000001E-2</v>
          </cell>
          <cell r="E148">
            <v>1.2500000000000001E-2</v>
          </cell>
        </row>
        <row r="149">
          <cell r="A149" t="str">
            <v>ETL0398AU</v>
          </cell>
          <cell r="B149" t="str">
            <v>T. Rowe Price Dynamic Global Bond Fund</v>
          </cell>
          <cell r="D149">
            <v>4.0000000000000001E-3</v>
          </cell>
          <cell r="E149">
            <v>4.0000000000000001E-3</v>
          </cell>
        </row>
        <row r="150">
          <cell r="A150" t="str">
            <v>ETL0458AU</v>
          </cell>
          <cell r="B150" t="str">
            <v xml:space="preserve">PIMCO Income Fund - Wholesale Class </v>
          </cell>
          <cell r="D150">
            <v>8.3000000000000001E-3</v>
          </cell>
          <cell r="E150">
            <v>8.3000000000000001E-3</v>
          </cell>
        </row>
        <row r="151">
          <cell r="A151" t="str">
            <v>ETL0463AU</v>
          </cell>
          <cell r="B151" t="str">
            <v xml:space="preserve">Orbis Global Equity Fund </v>
          </cell>
          <cell r="D151">
            <v>1.0700000000000001E-2</v>
          </cell>
          <cell r="E151">
            <v>1.0700000000000001E-2</v>
          </cell>
        </row>
        <row r="152">
          <cell r="A152" t="str">
            <v>ETL4207AU</v>
          </cell>
          <cell r="B152" t="str">
            <v>GQG Partners Emerging Markets Equity Fund</v>
          </cell>
          <cell r="D152">
            <v>9.5999999999999992E-3</v>
          </cell>
          <cell r="E152">
            <v>9.5999999999999992E-3</v>
          </cell>
        </row>
        <row r="153">
          <cell r="A153" t="str">
            <v>ETL5525AU</v>
          </cell>
          <cell r="B153" t="str">
            <v>Colchester Global Government Bond Fund - Class I</v>
          </cell>
          <cell r="D153">
            <v>6.1999999999999998E-3</v>
          </cell>
          <cell r="E153">
            <v>6.1999999999999998E-3</v>
          </cell>
        </row>
        <row r="154">
          <cell r="A154" t="str">
            <v>ETL6978AU</v>
          </cell>
          <cell r="B154" t="str">
            <v xml:space="preserve">Milford Dynamic Fund </v>
          </cell>
          <cell r="D154">
            <v>1.23E-2</v>
          </cell>
          <cell r="E154">
            <v>1.8200000000000001E-2</v>
          </cell>
        </row>
        <row r="155">
          <cell r="A155" t="str">
            <v>ETL7377AU</v>
          </cell>
          <cell r="B155" t="str">
            <v>GQG Partners Global Equity Fund - A Class</v>
          </cell>
          <cell r="D155">
            <v>7.4999999999999997E-3</v>
          </cell>
          <cell r="E155">
            <v>7.4999999999999997E-3</v>
          </cell>
        </row>
        <row r="156">
          <cell r="A156" t="str">
            <v>F100</v>
          </cell>
          <cell r="B156" t="str">
            <v>Betashares FTSE 100 ETF</v>
          </cell>
          <cell r="C156">
            <v>4.4999999999999997E-3</v>
          </cell>
          <cell r="D156" t="e">
            <v>#N/A</v>
          </cell>
          <cell r="E156">
            <v>4.4999999999999997E-3</v>
          </cell>
        </row>
        <row r="157">
          <cell r="A157" t="str">
            <v>FAIR</v>
          </cell>
          <cell r="B157" t="str">
            <v xml:space="preserve">BetaShares Australian Sustainability </v>
          </cell>
          <cell r="C157">
            <v>4.8999999999999998E-3</v>
          </cell>
          <cell r="D157" t="e">
            <v>#N/A</v>
          </cell>
          <cell r="E157">
            <v>4.8999999999999998E-3</v>
          </cell>
        </row>
        <row r="158">
          <cell r="A158" t="str">
            <v>FAM0101AU</v>
          </cell>
          <cell r="B158" t="str">
            <v>Celeste Australian Small Companies Fund</v>
          </cell>
          <cell r="D158">
            <v>1.1000000000000001E-2</v>
          </cell>
          <cell r="E158">
            <v>1.3200000000000002E-2</v>
          </cell>
        </row>
        <row r="159">
          <cell r="A159" t="str">
            <v>FID0007AU</v>
          </cell>
          <cell r="B159" t="str">
            <v>Fidelity Global Equities Fund</v>
          </cell>
          <cell r="D159">
            <v>9.8999999999999991E-3</v>
          </cell>
          <cell r="E159">
            <v>9.8999999999999991E-3</v>
          </cell>
        </row>
        <row r="160">
          <cell r="A160" t="str">
            <v>FID0007AU</v>
          </cell>
          <cell r="B160" t="str">
            <v>Fidelity Global Equities Fund</v>
          </cell>
          <cell r="D160">
            <v>9.8999999999999991E-3</v>
          </cell>
          <cell r="E160">
            <v>9.8999999999999991E-3</v>
          </cell>
        </row>
        <row r="161">
          <cell r="A161" t="str">
            <v>FID0008AU</v>
          </cell>
          <cell r="B161" t="str">
            <v>Fidelity Australian Equities Fund</v>
          </cell>
          <cell r="D161">
            <v>8.5000000000000006E-3</v>
          </cell>
          <cell r="E161">
            <v>8.5000000000000006E-3</v>
          </cell>
        </row>
        <row r="162">
          <cell r="A162" t="str">
            <v>FID0010AU</v>
          </cell>
          <cell r="B162" t="str">
            <v xml:space="preserve">Fidelity Asia Fund                                               </v>
          </cell>
          <cell r="D162">
            <v>1.1599999999999999E-2</v>
          </cell>
          <cell r="E162">
            <v>1.1599999999999999E-2</v>
          </cell>
        </row>
        <row r="163">
          <cell r="A163" t="str">
            <v>FID0011AU</v>
          </cell>
          <cell r="B163" t="str">
            <v>Fidelity China Fund</v>
          </cell>
          <cell r="D163">
            <v>1.21E-2</v>
          </cell>
          <cell r="E163">
            <v>1.21E-2</v>
          </cell>
        </row>
        <row r="164">
          <cell r="A164" t="str">
            <v>FID0015AU</v>
          </cell>
          <cell r="B164" t="str">
            <v>Fidelity India Fund</v>
          </cell>
          <cell r="D164">
            <v>1.2E-2</v>
          </cell>
          <cell r="E164">
            <v>1.2E-2</v>
          </cell>
        </row>
        <row r="165">
          <cell r="A165" t="str">
            <v>FID0021AU</v>
          </cell>
          <cell r="B165" t="str">
            <v>Fidelity Australian Opportunities Fund</v>
          </cell>
          <cell r="D165">
            <v>8.5000000000000006E-3</v>
          </cell>
          <cell r="E165">
            <v>8.5000000000000006E-3</v>
          </cell>
        </row>
        <row r="166">
          <cell r="A166" t="str">
            <v>FRT0009AU</v>
          </cell>
          <cell r="B166" t="str">
            <v>Franklin Global Growth Fund</v>
          </cell>
          <cell r="D166">
            <v>9.0000000000000011E-3</v>
          </cell>
          <cell r="E166">
            <v>9.0000000000000011E-3</v>
          </cell>
        </row>
        <row r="167">
          <cell r="A167" t="str">
            <v>FRT0011AU</v>
          </cell>
          <cell r="B167" t="str">
            <v>Franklin Templeton Multisector Bond Fund (Class W)</v>
          </cell>
          <cell r="D167">
            <v>8.5000000000000006E-3</v>
          </cell>
          <cell r="E167">
            <v>8.5000000000000006E-3</v>
          </cell>
        </row>
        <row r="168">
          <cell r="A168" t="str">
            <v>FRT0027AU</v>
          </cell>
          <cell r="B168" t="str">
            <v>Franklin Australian Absolute Return Bond </v>
          </cell>
          <cell r="D168">
            <v>5.0000000000000001E-3</v>
          </cell>
          <cell r="E168">
            <v>5.0000000000000001E-3</v>
          </cell>
        </row>
        <row r="169">
          <cell r="A169" t="str">
            <v>FSF0002AU</v>
          </cell>
          <cell r="B169" t="str">
            <v>First Sentier Wholesale Australian Share Fund</v>
          </cell>
          <cell r="D169" t="e">
            <v>#N/A</v>
          </cell>
          <cell r="E169" t="str">
            <v>n/a</v>
          </cell>
        </row>
        <row r="170">
          <cell r="A170" t="str">
            <v>FSF0003AU</v>
          </cell>
          <cell r="B170" t="str">
            <v>First Sentier Wholesale Imputation Fund</v>
          </cell>
          <cell r="C170">
            <v>0.97</v>
          </cell>
          <cell r="D170" t="e">
            <v>#N/A</v>
          </cell>
          <cell r="E170">
            <v>9.7000000000000003E-3</v>
          </cell>
        </row>
        <row r="171">
          <cell r="A171" t="str">
            <v>FSF0004AU</v>
          </cell>
          <cell r="B171" t="str">
            <v>First Sentier Wholesale Property Securities Fund</v>
          </cell>
          <cell r="C171">
            <v>0.82</v>
          </cell>
          <cell r="D171" t="e">
            <v>#N/A</v>
          </cell>
          <cell r="E171">
            <v>8.2000000000000007E-3</v>
          </cell>
        </row>
        <row r="172">
          <cell r="A172" t="str">
            <v>FSF0007AU</v>
          </cell>
          <cell r="B172" t="str">
            <v>Colonial Future Leaders Fund</v>
          </cell>
          <cell r="D172" t="e">
            <v>#N/A</v>
          </cell>
          <cell r="E172" t="e">
            <v>#N/A</v>
          </cell>
        </row>
        <row r="173">
          <cell r="A173" t="str">
            <v>FSF0008AU</v>
          </cell>
          <cell r="B173" t="str">
            <v>First Sentier Wholesale Diversified Fund</v>
          </cell>
          <cell r="D173" t="e">
            <v>#N/A</v>
          </cell>
          <cell r="E173" t="str">
            <v>n/a</v>
          </cell>
        </row>
        <row r="174">
          <cell r="A174" t="str">
            <v>FSF0013AU</v>
          </cell>
          <cell r="B174" t="str">
            <v>Colonial MIF Imputation Fund</v>
          </cell>
          <cell r="D174" t="e">
            <v>#N/A</v>
          </cell>
          <cell r="E174" t="e">
            <v>#N/A</v>
          </cell>
        </row>
        <row r="175">
          <cell r="A175" t="str">
            <v>FSF0016AU</v>
          </cell>
          <cell r="B175" t="str">
            <v>First Sentier Wholesale Concentrated Australian Share Fund</v>
          </cell>
          <cell r="D175" t="e">
            <v>#N/A</v>
          </cell>
          <cell r="E175" t="e">
            <v>#N/A</v>
          </cell>
        </row>
        <row r="176">
          <cell r="A176" t="str">
            <v>FSF0027AU</v>
          </cell>
          <cell r="B176" t="str">
            <v>First Sentier Wholesale Australian Bond Fund</v>
          </cell>
          <cell r="D176">
            <v>4.6999999999999993E-3</v>
          </cell>
          <cell r="E176">
            <v>4.6999999999999993E-3</v>
          </cell>
        </row>
        <row r="177">
          <cell r="A177" t="str">
            <v>FSF0033AU</v>
          </cell>
          <cell r="B177" t="str">
            <v>First Sentier Wholesale Conservative Fund</v>
          </cell>
          <cell r="D177" t="e">
            <v>#N/A</v>
          </cell>
          <cell r="E177" t="str">
            <v>n/a</v>
          </cell>
        </row>
        <row r="178">
          <cell r="A178" t="str">
            <v>FSF0038AU</v>
          </cell>
          <cell r="B178" t="str">
            <v>Janus Henderson Global Natural Resources Fund</v>
          </cell>
          <cell r="C178">
            <v>1.18</v>
          </cell>
          <cell r="D178" t="e">
            <v>#N/A</v>
          </cell>
          <cell r="E178">
            <v>1.18E-2</v>
          </cell>
        </row>
        <row r="179">
          <cell r="A179" t="str">
            <v>FSF0040AU</v>
          </cell>
          <cell r="B179" t="str">
            <v>First Sentier Wholesale Balanced Fund</v>
          </cell>
          <cell r="D179" t="e">
            <v>#N/A</v>
          </cell>
          <cell r="E179" t="e">
            <v>#N/A</v>
          </cell>
        </row>
        <row r="180">
          <cell r="A180" t="str">
            <v>FSF0043AU</v>
          </cell>
          <cell r="B180" t="str">
            <v>First Sentier Wholesale Geared Share Fund</v>
          </cell>
          <cell r="C180">
            <v>2.27</v>
          </cell>
          <cell r="D180" t="e">
            <v>#N/A</v>
          </cell>
          <cell r="E180">
            <v>2.2700000000000001E-2</v>
          </cell>
        </row>
        <row r="181">
          <cell r="A181" t="str">
            <v>FSF0047AU</v>
          </cell>
          <cell r="B181" t="str">
            <v>Stewart Investors Wholesale Worldwide Leaders Sustainability Fund</v>
          </cell>
          <cell r="D181">
            <v>1.1699999999999999E-2</v>
          </cell>
          <cell r="E181">
            <v>1.1699999999999999E-2</v>
          </cell>
        </row>
        <row r="182">
          <cell r="A182" t="str">
            <v>FSF0079AU</v>
          </cell>
          <cell r="B182" t="str">
            <v>Lazard Wholesale Select Australian Equity Fund</v>
          </cell>
          <cell r="D182" t="e">
            <v>#N/A</v>
          </cell>
          <cell r="E182" t="str">
            <v>n/a</v>
          </cell>
        </row>
        <row r="183">
          <cell r="A183" t="str">
            <v>FSF0084AU</v>
          </cell>
          <cell r="B183" t="str">
            <v>First Sentier Wholesale Global Credit Income Fund</v>
          </cell>
          <cell r="C183">
            <v>0.62</v>
          </cell>
          <cell r="D183" t="e">
            <v>#N/A</v>
          </cell>
          <cell r="E183">
            <v>6.1999999999999998E-3</v>
          </cell>
        </row>
        <row r="184">
          <cell r="A184" t="str">
            <v>FSF0146AU</v>
          </cell>
          <cell r="B184" t="str">
            <v>Colonial First State Wholesale Global Health &amp; Biotechnology Fund</v>
          </cell>
          <cell r="D184" t="e">
            <v>#N/A</v>
          </cell>
          <cell r="E184" t="e">
            <v>#N/A</v>
          </cell>
        </row>
        <row r="185">
          <cell r="A185" t="str">
            <v>FSF0170AU</v>
          </cell>
          <cell r="B185" t="str">
            <v xml:space="preserve">Colonial FirstChoice Wholesale Geared Global Share Fund </v>
          </cell>
          <cell r="D185">
            <v>1.7600000000000001E-2</v>
          </cell>
          <cell r="E185">
            <v>1.7600000000000001E-2</v>
          </cell>
        </row>
        <row r="186">
          <cell r="A186" t="str">
            <v>FSF0454AU</v>
          </cell>
          <cell r="B186" t="str">
            <v>First Sentier Wholesale Global Property Securities Fund</v>
          </cell>
          <cell r="C186">
            <v>1.02</v>
          </cell>
          <cell r="D186" t="e">
            <v>#N/A</v>
          </cell>
          <cell r="E186">
            <v>1.0200000000000001E-2</v>
          </cell>
        </row>
        <row r="187">
          <cell r="A187" t="str">
            <v>FSF0490AU</v>
          </cell>
          <cell r="B187" t="str">
            <v>Colonial FirstChoice Wholesale Growth Fund</v>
          </cell>
          <cell r="D187">
            <v>1.0200000000000001E-2</v>
          </cell>
          <cell r="E187">
            <v>1.06E-2</v>
          </cell>
        </row>
        <row r="188">
          <cell r="A188" t="str">
            <v>FSF0498AU</v>
          </cell>
          <cell r="B188" t="str">
            <v>First Sentier Wholesale High Growth Fund</v>
          </cell>
          <cell r="D188" t="e">
            <v>#N/A</v>
          </cell>
          <cell r="E188" t="str">
            <v>n/a</v>
          </cell>
        </row>
        <row r="189">
          <cell r="A189" t="str">
            <v>FSF0499AU</v>
          </cell>
          <cell r="B189" t="str">
            <v>Colonial FirstChoice Wholesale High Growth Fund</v>
          </cell>
          <cell r="D189">
            <v>1.1200000000000002E-2</v>
          </cell>
          <cell r="E189">
            <v>1.1200000000000002E-2</v>
          </cell>
        </row>
        <row r="190">
          <cell r="A190" t="str">
            <v>FSF0694AU</v>
          </cell>
          <cell r="B190" t="str">
            <v>First Sentier Wholesale Target Return Income Fund</v>
          </cell>
          <cell r="D190" t="e">
            <v>#N/A</v>
          </cell>
          <cell r="E190" t="e">
            <v>#N/A</v>
          </cell>
        </row>
        <row r="191">
          <cell r="A191" t="str">
            <v>FSF0710AU</v>
          </cell>
          <cell r="B191" t="str">
            <v>Acadian Sustainable Global Equity Fund</v>
          </cell>
          <cell r="D191" t="e">
            <v>#N/A</v>
          </cell>
          <cell r="E191" t="e">
            <v>#N/A</v>
          </cell>
        </row>
        <row r="192">
          <cell r="A192" t="str">
            <v>FSF0789AU</v>
          </cell>
          <cell r="B192" t="str">
            <v>Colonial First State Wholesale Acadian Australian Equity Long Short Fund</v>
          </cell>
          <cell r="D192">
            <v>1.1200000000000002E-2</v>
          </cell>
          <cell r="E192">
            <v>1.1200000000000002E-2</v>
          </cell>
        </row>
        <row r="193">
          <cell r="A193" t="str">
            <v>FSF0961AU</v>
          </cell>
          <cell r="B193" t="str">
            <v>First Sentier Wholesale Equity Income Fund</v>
          </cell>
          <cell r="D193">
            <v>1.23E-2</v>
          </cell>
          <cell r="E193">
            <v>1.23E-2</v>
          </cell>
        </row>
        <row r="194">
          <cell r="A194" t="str">
            <v>FSF0974AU</v>
          </cell>
          <cell r="B194" t="str">
            <v>Realindex Global Share Fund - Class A</v>
          </cell>
          <cell r="C194">
            <v>0.46</v>
          </cell>
          <cell r="D194" t="e">
            <v>#N/A</v>
          </cell>
          <cell r="E194">
            <v>4.5999999999999999E-3</v>
          </cell>
        </row>
        <row r="195">
          <cell r="A195" t="str">
            <v>FSF0975AU</v>
          </cell>
          <cell r="B195" t="str">
            <v>Realindex Global Share Fund Hedged</v>
          </cell>
          <cell r="C195">
            <v>0.47</v>
          </cell>
          <cell r="D195" t="e">
            <v>#N/A</v>
          </cell>
          <cell r="E195">
            <v>4.7000000000000002E-3</v>
          </cell>
        </row>
        <row r="196">
          <cell r="A196" t="str">
            <v>FSF0976AU</v>
          </cell>
          <cell r="B196" t="str">
            <v>Realindex Australian Share Fund</v>
          </cell>
          <cell r="C196">
            <v>0.36</v>
          </cell>
          <cell r="D196" t="e">
            <v>#N/A</v>
          </cell>
          <cell r="E196">
            <v>3.5999999999999999E-3</v>
          </cell>
        </row>
        <row r="197">
          <cell r="A197" t="str">
            <v>FSF0978AU</v>
          </cell>
          <cell r="B197" t="str">
            <v>Realindex Australian Small Companies Fund - Class A</v>
          </cell>
          <cell r="C197">
            <v>0.59</v>
          </cell>
          <cell r="D197" t="e">
            <v>#N/A</v>
          </cell>
          <cell r="E197">
            <v>5.8999999999999999E-3</v>
          </cell>
        </row>
        <row r="198">
          <cell r="A198" t="str">
            <v>FSF1240AU</v>
          </cell>
          <cell r="B198" t="str">
            <v>Acadian Global Managed Volatility Fund - Class A</v>
          </cell>
          <cell r="D198">
            <v>6.3E-3</v>
          </cell>
          <cell r="E198">
            <v>6.3E-3</v>
          </cell>
        </row>
        <row r="199">
          <cell r="A199" t="str">
            <v>FSF1675AU</v>
          </cell>
          <cell r="B199" t="str">
            <v>Stewart Investors Worldwide Sustainability Fund</v>
          </cell>
          <cell r="D199">
            <v>7.4999999999999997E-3</v>
          </cell>
          <cell r="E199">
            <v>7.4999999999999997E-3</v>
          </cell>
        </row>
        <row r="200">
          <cell r="A200" t="str">
            <v>GBND</v>
          </cell>
          <cell r="B200" t="str">
            <v>BetaShares Sustainability Leaders Diversified Bond</v>
          </cell>
          <cell r="C200">
            <v>4.8999999999999998E-3</v>
          </cell>
          <cell r="D200" t="e">
            <v>#N/A</v>
          </cell>
          <cell r="E200">
            <v>4.8999999999999998E-3</v>
          </cell>
        </row>
        <row r="201">
          <cell r="A201" t="str">
            <v>GMO0006AU</v>
          </cell>
          <cell r="B201" t="str">
            <v>GMO Systematic Global Macro Trust</v>
          </cell>
          <cell r="D201">
            <v>1.01E-2</v>
          </cell>
          <cell r="E201">
            <v>1.0800000000000001E-2</v>
          </cell>
        </row>
        <row r="202">
          <cell r="A202" t="str">
            <v>GOLD</v>
          </cell>
          <cell r="B202" t="str">
            <v xml:space="preserve">ETFS Physical GOLD ETF </v>
          </cell>
          <cell r="C202">
            <v>4.0000000000000001E-3</v>
          </cell>
          <cell r="D202" t="e">
            <v>#N/A</v>
          </cell>
          <cell r="E202">
            <v>4.0000000000000001E-3</v>
          </cell>
        </row>
        <row r="203">
          <cell r="A203" t="str">
            <v>GROW</v>
          </cell>
          <cell r="B203" t="str">
            <v>Schroder Real Return Fund</v>
          </cell>
          <cell r="C203">
            <v>7.4999999999999997E-3</v>
          </cell>
          <cell r="D203" t="e">
            <v>#N/A</v>
          </cell>
          <cell r="E203">
            <v>7.4999999999999997E-3</v>
          </cell>
        </row>
        <row r="204">
          <cell r="A204" t="str">
            <v>GSF0001AU</v>
          </cell>
          <cell r="B204" t="str">
            <v>Epoch Global Equity Shareholder Yield (Hedged) Fund</v>
          </cell>
          <cell r="D204">
            <v>1.3000000000000001E-2</v>
          </cell>
          <cell r="E204">
            <v>1.3000000000000001E-2</v>
          </cell>
        </row>
        <row r="205">
          <cell r="A205" t="str">
            <v>GSF0002AU</v>
          </cell>
          <cell r="B205" t="str">
            <v>Epoch Global Equity Shareholder Yield (Unhedged) Fund</v>
          </cell>
          <cell r="D205">
            <v>1.2500000000000001E-2</v>
          </cell>
          <cell r="E205">
            <v>1.2500000000000001E-2</v>
          </cell>
        </row>
        <row r="206">
          <cell r="A206" t="str">
            <v>GSF0008AU</v>
          </cell>
          <cell r="B206" t="str">
            <v xml:space="preserve">Payden Global Income Opportunities Fund </v>
          </cell>
          <cell r="D206">
            <v>7.0999999999999995E-3</v>
          </cell>
          <cell r="E206">
            <v>7.0999999999999995E-3</v>
          </cell>
        </row>
        <row r="207">
          <cell r="A207" t="str">
            <v>GTU0008AU</v>
          </cell>
          <cell r="B207" t="str">
            <v>Invesco Wholesale Global Opportunities Fund - Hedged</v>
          </cell>
          <cell r="D207">
            <v>9.4999999999999998E-3</v>
          </cell>
          <cell r="E207">
            <v>9.4999999999999998E-3</v>
          </cell>
        </row>
        <row r="208">
          <cell r="A208" t="str">
            <v>GTU0102AU</v>
          </cell>
          <cell r="B208" t="str">
            <v>Invesco Wholesale Global Opportunities Fund - Unhedged</v>
          </cell>
          <cell r="D208">
            <v>9.4999999999999998E-3</v>
          </cell>
          <cell r="E208">
            <v>9.4999999999999998E-3</v>
          </cell>
        </row>
        <row r="209">
          <cell r="A209" t="str">
            <v>HBC0008AU</v>
          </cell>
          <cell r="B209" t="str">
            <v>SG Hiscock Property Opportunities Fund</v>
          </cell>
          <cell r="D209">
            <v>8.5000000000000006E-3</v>
          </cell>
          <cell r="E209">
            <v>8.5000000000000006E-3</v>
          </cell>
        </row>
        <row r="210">
          <cell r="A210" t="str">
            <v>HBC0011AU</v>
          </cell>
          <cell r="B210" t="str">
            <v>Merlon Australian Share Income Fund</v>
          </cell>
          <cell r="D210">
            <v>9.4999999999999998E-3</v>
          </cell>
          <cell r="E210">
            <v>9.4999999999999998E-3</v>
          </cell>
        </row>
        <row r="211">
          <cell r="A211" t="str">
            <v>HBRD</v>
          </cell>
          <cell r="B211" t="str">
            <v xml:space="preserve">BetaShares Active Australian Hybrids Fund </v>
          </cell>
          <cell r="C211">
            <v>5.4999999999999997E-3</v>
          </cell>
          <cell r="D211" t="e">
            <v>#N/A</v>
          </cell>
          <cell r="E211">
            <v>5.4999999999999997E-3</v>
          </cell>
        </row>
        <row r="212">
          <cell r="A212" t="str">
            <v>HFL0104AU</v>
          </cell>
          <cell r="B212" t="str">
            <v>Ironbark LHP Diversified Investment Fund^^</v>
          </cell>
          <cell r="D212">
            <v>1.44E-2</v>
          </cell>
          <cell r="E212">
            <v>1.44E-2</v>
          </cell>
        </row>
        <row r="213">
          <cell r="A213" t="str">
            <v>HFL0108AU</v>
          </cell>
          <cell r="B213" t="str">
            <v>*Apis Long/Short Fund - Wholesale</v>
          </cell>
          <cell r="D213">
            <v>1.54E-2</v>
          </cell>
          <cell r="E213">
            <v>3.1100000000000003E-2</v>
          </cell>
        </row>
        <row r="214">
          <cell r="A214" t="str">
            <v>HHA0001AU</v>
          </cell>
          <cell r="B214" t="str">
            <v>Pengana Aust Equities Income Fund*</v>
          </cell>
          <cell r="C214">
            <v>7.1999999999999998E-3</v>
          </cell>
          <cell r="D214" t="e">
            <v>#N/A</v>
          </cell>
          <cell r="E214">
            <v>7.1999999999999998E-3</v>
          </cell>
        </row>
        <row r="215">
          <cell r="A215" t="str">
            <v>HHA0002AU</v>
          </cell>
          <cell r="B215" t="str">
            <v>Pengana International Fund - Ethical Opportunity</v>
          </cell>
          <cell r="D215">
            <v>1.3500000000000002E-2</v>
          </cell>
          <cell r="E215">
            <v>1.3500000000000002E-2</v>
          </cell>
        </row>
        <row r="216">
          <cell r="A216" t="str">
            <v>HHA0007AU</v>
          </cell>
          <cell r="B216" t="str">
            <v>Pengana WHEB Sustainable Impact Fund</v>
          </cell>
          <cell r="D216">
            <v>1.3500000000000002E-2</v>
          </cell>
          <cell r="E216">
            <v>1.3500000000000002E-2</v>
          </cell>
        </row>
        <row r="217">
          <cell r="A217" t="str">
            <v>HLTH</v>
          </cell>
          <cell r="B217" t="str">
            <v>VanEck Vectors Global Healthcare Leaders ETF</v>
          </cell>
          <cell r="C217">
            <v>4.4999999999999997E-3</v>
          </cell>
          <cell r="D217" t="e">
            <v>#N/A</v>
          </cell>
          <cell r="E217">
            <v>4.4999999999999997E-3</v>
          </cell>
        </row>
        <row r="218">
          <cell r="A218" t="str">
            <v>HML0002AU</v>
          </cell>
          <cell r="B218" t="str">
            <v>OnePath Monthly Income Trust</v>
          </cell>
          <cell r="D218">
            <v>4.4000000000000004E-2</v>
          </cell>
          <cell r="E218">
            <v>4.4000000000000004E-2</v>
          </cell>
        </row>
        <row r="219">
          <cell r="A219" t="str">
            <v>HML0016AU</v>
          </cell>
          <cell r="B219" t="str">
            <v xml:space="preserve">UBS Clarion Global Property Securities Fund </v>
          </cell>
          <cell r="D219">
            <v>9.0000000000000011E-3</v>
          </cell>
          <cell r="E219">
            <v>9.0000000000000011E-3</v>
          </cell>
        </row>
        <row r="220">
          <cell r="A220" t="str">
            <v>HOW0002AU</v>
          </cell>
          <cell r="B220" t="str">
            <v>Pengana Axiom International Ethical Fund^</v>
          </cell>
          <cell r="D220">
            <v>1.3500000000000002E-2</v>
          </cell>
          <cell r="E220">
            <v>1.3500000000000002E-2</v>
          </cell>
        </row>
        <row r="221">
          <cell r="A221" t="str">
            <v>HOW0016AU</v>
          </cell>
          <cell r="B221" t="str">
            <v>NovaPort Smaller Companies Fund</v>
          </cell>
          <cell r="D221">
            <v>9.0000000000000011E-3</v>
          </cell>
          <cell r="E221">
            <v>9.0000000000000011E-3</v>
          </cell>
        </row>
        <row r="222">
          <cell r="A222" t="str">
            <v>HOW0019AU</v>
          </cell>
          <cell r="B222" t="str">
            <v xml:space="preserve">Alphinity Australian Equity Fund </v>
          </cell>
          <cell r="D222">
            <v>9.0000000000000011E-3</v>
          </cell>
          <cell r="E222">
            <v>9.0000000000000011E-3</v>
          </cell>
        </row>
        <row r="223">
          <cell r="A223" t="str">
            <v>HOW0020AU</v>
          </cell>
          <cell r="B223" t="str">
            <v>Wavestone Australian Share Fund^</v>
          </cell>
          <cell r="D223">
            <v>9.7000000000000003E-3</v>
          </cell>
          <cell r="E223">
            <v>1.0200000000000001E-2</v>
          </cell>
        </row>
        <row r="224">
          <cell r="A224" t="str">
            <v>HOW0026AU</v>
          </cell>
          <cell r="B224" t="str">
            <v>Alphinity Concentrated Australian Share Fund</v>
          </cell>
          <cell r="D224">
            <v>8.0000000000000002E-3</v>
          </cell>
          <cell r="E224">
            <v>8.3000000000000001E-3</v>
          </cell>
        </row>
        <row r="225">
          <cell r="A225" t="str">
            <v>HOW0034AU</v>
          </cell>
          <cell r="B225" t="str">
            <v xml:space="preserve">Greencape Broadcap Fund </v>
          </cell>
          <cell r="D225">
            <v>9.4999999999999998E-3</v>
          </cell>
          <cell r="E225">
            <v>1.17E-2</v>
          </cell>
        </row>
        <row r="226">
          <cell r="A226" t="str">
            <v>HOW0052AU</v>
          </cell>
          <cell r="B226" t="str">
            <v xml:space="preserve">Kapstream Absolute Return Income Fund </v>
          </cell>
          <cell r="D226">
            <v>5.5000000000000005E-3</v>
          </cell>
          <cell r="E226">
            <v>5.5000000000000005E-3</v>
          </cell>
        </row>
        <row r="227">
          <cell r="A227" t="str">
            <v>HOW0053AU</v>
          </cell>
          <cell r="B227" t="str">
            <v>Wavestone Dynamic Equity Fund</v>
          </cell>
          <cell r="D227">
            <v>9.8999999999999991E-3</v>
          </cell>
          <cell r="E227">
            <v>1.21E-2</v>
          </cell>
        </row>
        <row r="228">
          <cell r="A228" t="str">
            <v>HOW0062AU</v>
          </cell>
          <cell r="B228" t="str">
            <v>Ardea Australian Inflation Linked Bond Fund</v>
          </cell>
          <cell r="D228">
            <v>3.4999999999999996E-3</v>
          </cell>
          <cell r="E228">
            <v>3.4999999999999996E-3</v>
          </cell>
        </row>
        <row r="229">
          <cell r="A229" t="str">
            <v>HOW0098AU</v>
          </cell>
          <cell r="B229" t="str">
            <v xml:space="preserve">Ardea Real Outcome Fund                                </v>
          </cell>
          <cell r="D229">
            <v>5.0000000000000001E-3</v>
          </cell>
          <cell r="E229">
            <v>5.0000000000000001E-3</v>
          </cell>
        </row>
        <row r="230">
          <cell r="A230" t="str">
            <v>HOW0121AU</v>
          </cell>
          <cell r="B230" t="str">
            <v>Alphinity Sustainable Share Fund</v>
          </cell>
          <cell r="D230">
            <v>9.4999999999999998E-3</v>
          </cell>
          <cell r="E230">
            <v>9.4999999999999998E-3</v>
          </cell>
        </row>
        <row r="231">
          <cell r="A231" t="str">
            <v>IAA</v>
          </cell>
          <cell r="B231" t="str">
            <v xml:space="preserve">iShares S&amp;P Asia 50 </v>
          </cell>
          <cell r="C231">
            <v>5.0000000000000001E-3</v>
          </cell>
          <cell r="D231" t="e">
            <v>#N/A</v>
          </cell>
          <cell r="E231">
            <v>5.0000000000000001E-3</v>
          </cell>
        </row>
        <row r="232">
          <cell r="A232" t="str">
            <v>IAF</v>
          </cell>
          <cell r="B232" t="str">
            <v>iShares Composite Bond ETF</v>
          </cell>
          <cell r="C232">
            <v>1E-3</v>
          </cell>
          <cell r="D232" t="e">
            <v>#N/A</v>
          </cell>
          <cell r="E232">
            <v>1E-3</v>
          </cell>
        </row>
        <row r="233">
          <cell r="A233" t="str">
            <v>IEM</v>
          </cell>
          <cell r="B233" t="str">
            <v xml:space="preserve">iShares MSCI Emerging Markets </v>
          </cell>
          <cell r="C233">
            <v>6.7000000000000002E-3</v>
          </cell>
          <cell r="D233" t="e">
            <v>#N/A</v>
          </cell>
          <cell r="E233">
            <v>6.7000000000000002E-3</v>
          </cell>
        </row>
        <row r="234">
          <cell r="A234" t="str">
            <v>IEU</v>
          </cell>
          <cell r="B234" t="str">
            <v xml:space="preserve">iShares Europe </v>
          </cell>
          <cell r="C234">
            <v>6.0000000000000001E-3</v>
          </cell>
          <cell r="D234" t="e">
            <v>#N/A</v>
          </cell>
          <cell r="E234">
            <v>6.0000000000000001E-3</v>
          </cell>
        </row>
        <row r="235">
          <cell r="A235" t="str">
            <v>IFRA</v>
          </cell>
          <cell r="B235" t="str">
            <v>VanEck Vectors FTSE Global Infrastructure (Hedged) ETF</v>
          </cell>
          <cell r="C235">
            <v>5.1999999999999998E-3</v>
          </cell>
          <cell r="D235" t="e">
            <v>#N/A</v>
          </cell>
          <cell r="E235">
            <v>5.1999999999999998E-3</v>
          </cell>
        </row>
        <row r="236">
          <cell r="A236" t="str">
            <v>IGB</v>
          </cell>
          <cell r="B236" t="str">
            <v>iShares Treasury ETF</v>
          </cell>
          <cell r="C236">
            <v>1.8E-3</v>
          </cell>
          <cell r="D236" t="e">
            <v>#N/A</v>
          </cell>
          <cell r="E236">
            <v>1.8E-3</v>
          </cell>
        </row>
        <row r="237">
          <cell r="A237" t="str">
            <v>IHCB</v>
          </cell>
          <cell r="B237" t="str">
            <v xml:space="preserve">iShares Global Corporate Bond (AUD Hedged) </v>
          </cell>
          <cell r="C237">
            <v>2.5999999999999999E-3</v>
          </cell>
          <cell r="D237" t="e">
            <v>#N/A</v>
          </cell>
          <cell r="E237">
            <v>2.5999999999999999E-3</v>
          </cell>
        </row>
        <row r="238">
          <cell r="A238" t="str">
            <v>IHD</v>
          </cell>
          <cell r="B238" t="str">
            <v>iShares S&amp;P/ASX Dividend Opportunities</v>
          </cell>
          <cell r="C238">
            <v>3.0000000000000001E-3</v>
          </cell>
          <cell r="D238" t="e">
            <v>#N/A</v>
          </cell>
          <cell r="E238">
            <v>3.0000000000000001E-3</v>
          </cell>
        </row>
        <row r="239">
          <cell r="A239" t="str">
            <v>IHOO</v>
          </cell>
          <cell r="B239" t="str">
            <v xml:space="preserve">iShares Global 100 AUD Hedged </v>
          </cell>
          <cell r="C239">
            <v>4.3E-3</v>
          </cell>
          <cell r="D239" t="e">
            <v>#N/A</v>
          </cell>
          <cell r="E239">
            <v>4.3E-3</v>
          </cell>
        </row>
        <row r="240">
          <cell r="A240" t="str">
            <v>IHVV</v>
          </cell>
          <cell r="B240" t="str">
            <v xml:space="preserve">iShares S&amp;P 500 AUD Hedged </v>
          </cell>
          <cell r="C240">
            <v>1E-3</v>
          </cell>
          <cell r="D240" t="e">
            <v>#N/A</v>
          </cell>
          <cell r="E240">
            <v>1E-3</v>
          </cell>
        </row>
        <row r="241">
          <cell r="A241" t="str">
            <v>IHWL</v>
          </cell>
          <cell r="B241" t="str">
            <v xml:space="preserve">iShares Core MSCI World All Cap AUD Hedged ETF </v>
          </cell>
          <cell r="C241">
            <v>1.1999999999999999E-3</v>
          </cell>
          <cell r="D241" t="e">
            <v>#N/A</v>
          </cell>
          <cell r="E241">
            <v>1.1999999999999999E-3</v>
          </cell>
        </row>
        <row r="242">
          <cell r="A242" t="str">
            <v>IJH</v>
          </cell>
          <cell r="B242" t="str">
            <v>iShares Core S&amp;P Mid-Cap</v>
          </cell>
          <cell r="C242">
            <v>6.9999999999999999E-4</v>
          </cell>
          <cell r="D242" t="e">
            <v>#N/A</v>
          </cell>
          <cell r="E242">
            <v>6.9999999999999999E-4</v>
          </cell>
        </row>
        <row r="243">
          <cell r="A243" t="str">
            <v>IJP</v>
          </cell>
          <cell r="B243" t="str">
            <v xml:space="preserve">iShares Japan </v>
          </cell>
          <cell r="C243">
            <v>4.7000000000000002E-3</v>
          </cell>
          <cell r="D243" t="e">
            <v>#N/A</v>
          </cell>
          <cell r="E243">
            <v>4.7000000000000002E-3</v>
          </cell>
        </row>
        <row r="244">
          <cell r="A244" t="str">
            <v>IJR</v>
          </cell>
          <cell r="B244" t="str">
            <v>iShares Core S&amp;P Small-Cap</v>
          </cell>
          <cell r="C244">
            <v>6.9999999999999999E-4</v>
          </cell>
          <cell r="D244" t="e">
            <v>#N/A</v>
          </cell>
          <cell r="E244">
            <v>6.9999999999999999E-4</v>
          </cell>
        </row>
        <row r="245">
          <cell r="A245" t="str">
            <v>ILC</v>
          </cell>
          <cell r="B245" t="str">
            <v xml:space="preserve">iShare S&amp;P/ASX 20 </v>
          </cell>
          <cell r="C245">
            <v>2.3999999999999998E-3</v>
          </cell>
          <cell r="D245" t="e">
            <v>#N/A</v>
          </cell>
          <cell r="E245">
            <v>2.3999999999999998E-3</v>
          </cell>
        </row>
        <row r="246">
          <cell r="A246" t="str">
            <v>IML0001AU</v>
          </cell>
          <cell r="B246" t="str">
            <v>Investors Mutual Australian Smaller Companies^</v>
          </cell>
          <cell r="D246">
            <v>9.8999999999999991E-3</v>
          </cell>
          <cell r="E246">
            <v>9.8999999999999991E-3</v>
          </cell>
        </row>
        <row r="247">
          <cell r="A247" t="str">
            <v>IML0002AU</v>
          </cell>
          <cell r="B247" t="str">
            <v>Investors Mutual Australian Share Fund</v>
          </cell>
          <cell r="D247">
            <v>9.8999999999999991E-3</v>
          </cell>
          <cell r="E247">
            <v>9.8999999999999991E-3</v>
          </cell>
        </row>
        <row r="248">
          <cell r="A248" t="str">
            <v>IML0003AU</v>
          </cell>
          <cell r="B248" t="str">
            <v>Investors Mutual Future Leaders Fund</v>
          </cell>
          <cell r="D248">
            <v>9.8999999999999991E-3</v>
          </cell>
          <cell r="E248">
            <v>9.8999999999999991E-3</v>
          </cell>
        </row>
        <row r="249">
          <cell r="A249" t="str">
            <v>IML0004AU</v>
          </cell>
          <cell r="B249" t="str">
            <v>Investors Mutual All Industrials Share Fund</v>
          </cell>
          <cell r="D249">
            <v>9.8999999999999991E-3</v>
          </cell>
          <cell r="E249">
            <v>9.8999999999999991E-3</v>
          </cell>
        </row>
        <row r="250">
          <cell r="A250" t="str">
            <v>IML0005AU</v>
          </cell>
          <cell r="B250" t="str">
            <v>Investors Mutual Equity Income Fund</v>
          </cell>
          <cell r="D250">
            <v>9.8999999999999991E-3</v>
          </cell>
          <cell r="E250">
            <v>9.8999999999999991E-3</v>
          </cell>
        </row>
        <row r="251">
          <cell r="A251" t="str">
            <v>IOF0044AU</v>
          </cell>
          <cell r="B251" t="str">
            <v>Resolution Capital Core Plus Property Securities Fund Series II</v>
          </cell>
          <cell r="D251">
            <v>8.0000000000000002E-3</v>
          </cell>
          <cell r="E251">
            <v>8.0000000000000002E-3</v>
          </cell>
        </row>
        <row r="252">
          <cell r="A252" t="str">
            <v>IOF0045AU</v>
          </cell>
          <cell r="B252" t="str">
            <v xml:space="preserve">Antipodes Global Fund </v>
          </cell>
          <cell r="D252">
            <v>1.2E-2</v>
          </cell>
          <cell r="E252">
            <v>1.2E-2</v>
          </cell>
        </row>
        <row r="253">
          <cell r="A253" t="str">
            <v>IOF0046AU</v>
          </cell>
          <cell r="B253" t="str">
            <v>Janus Henderson Australian Fixed Interest Fund</v>
          </cell>
          <cell r="D253">
            <v>4.5000000000000005E-3</v>
          </cell>
          <cell r="E253">
            <v>4.5000000000000005E-3</v>
          </cell>
        </row>
        <row r="254">
          <cell r="A254" t="str">
            <v>IOF0078AU</v>
          </cell>
          <cell r="B254" t="str">
            <v>Perennial Value Shares for Income Trust</v>
          </cell>
          <cell r="D254">
            <v>9.7999999999999997E-3</v>
          </cell>
          <cell r="E254">
            <v>9.7999999999999997E-3</v>
          </cell>
        </row>
        <row r="255">
          <cell r="A255" t="str">
            <v>IOF0081AU</v>
          </cell>
          <cell r="B255" t="str">
            <v>Resolution Capital Global Property Securities Fund Series II</v>
          </cell>
          <cell r="D255">
            <v>1.0500000000000001E-2</v>
          </cell>
          <cell r="E255">
            <v>1.0500000000000001E-2</v>
          </cell>
        </row>
        <row r="256">
          <cell r="A256" t="str">
            <v>IOF0090AU</v>
          </cell>
          <cell r="B256" t="str">
            <v>IOOF MultiSeries 70 Trust</v>
          </cell>
          <cell r="D256">
            <v>5.1999999999999998E-3</v>
          </cell>
          <cell r="E256">
            <v>5.1999999999999998E-3</v>
          </cell>
        </row>
        <row r="257">
          <cell r="A257" t="str">
            <v>IOF0091AU</v>
          </cell>
          <cell r="B257" t="str">
            <v>IOOF MultiMix Cash Enhanced Trust</v>
          </cell>
          <cell r="D257">
            <v>3.5999999999999999E-3</v>
          </cell>
          <cell r="E257">
            <v>3.5999999999999999E-3</v>
          </cell>
        </row>
        <row r="258">
          <cell r="A258" t="str">
            <v>IOF0092AU</v>
          </cell>
          <cell r="B258" t="str">
            <v>IOOF MultiMix Australian Share Trust</v>
          </cell>
          <cell r="D258">
            <v>7.3000000000000001E-3</v>
          </cell>
          <cell r="E258">
            <v>1.1599999999999999E-2</v>
          </cell>
        </row>
        <row r="259">
          <cell r="A259" t="str">
            <v>IOF0093AU</v>
          </cell>
          <cell r="B259" t="str">
            <v>IOOF MultiMix Balanced Growth Trust</v>
          </cell>
          <cell r="D259">
            <v>8.6E-3</v>
          </cell>
          <cell r="E259">
            <v>1.0800000000000001E-2</v>
          </cell>
        </row>
        <row r="260">
          <cell r="A260" t="str">
            <v>IOF0094AU</v>
          </cell>
          <cell r="B260" t="str">
            <v>IOOF MultiMix Capital Stable Trust</v>
          </cell>
          <cell r="D260">
            <v>5.4000000000000003E-3</v>
          </cell>
          <cell r="E260">
            <v>5.7000000000000002E-3</v>
          </cell>
        </row>
        <row r="261">
          <cell r="A261" t="str">
            <v>IOF0095AU</v>
          </cell>
          <cell r="B261" t="str">
            <v>IOOF MultiMix Conservative Trust</v>
          </cell>
          <cell r="D261">
            <v>7.4999999999999997E-3</v>
          </cell>
          <cell r="E261">
            <v>8.199999999999999E-3</v>
          </cell>
        </row>
        <row r="262">
          <cell r="A262" t="str">
            <v>IOF0096AU</v>
          </cell>
          <cell r="B262" t="str">
            <v>IOOF MultiMix Diversified Fixed Interest Trust</v>
          </cell>
          <cell r="D262">
            <v>5.1999999999999998E-3</v>
          </cell>
          <cell r="E262">
            <v>5.5999999999999999E-3</v>
          </cell>
        </row>
        <row r="263">
          <cell r="A263" t="str">
            <v>IOF0097AU</v>
          </cell>
          <cell r="B263" t="str">
            <v>IOOF MultiMix Growth Trust</v>
          </cell>
          <cell r="D263">
            <v>9.0000000000000011E-3</v>
          </cell>
          <cell r="E263">
            <v>1.1600000000000001E-2</v>
          </cell>
        </row>
        <row r="264">
          <cell r="A264" t="str">
            <v>IOF0098AU</v>
          </cell>
          <cell r="B264" t="str">
            <v>IOOF MultiMix International Shares Trust</v>
          </cell>
          <cell r="D264">
            <v>8.6E-3</v>
          </cell>
          <cell r="E264">
            <v>8.6E-3</v>
          </cell>
        </row>
        <row r="265">
          <cell r="A265" t="str">
            <v>IOF0145AU</v>
          </cell>
          <cell r="B265" t="str">
            <v>Janus Henderson Tactical Income Fund</v>
          </cell>
          <cell r="D265">
            <v>4.5000000000000005E-3</v>
          </cell>
          <cell r="E265">
            <v>4.5000000000000005E-3</v>
          </cell>
        </row>
        <row r="266">
          <cell r="A266" t="str">
            <v>IOF0184AU</v>
          </cell>
          <cell r="B266" t="str">
            <v>Resolution Capital Global property Securites Fund (Unhedged) Series II</v>
          </cell>
          <cell r="D266">
            <v>1.0500000000000001E-2</v>
          </cell>
          <cell r="E266">
            <v>1.0500000000000001E-2</v>
          </cell>
        </row>
        <row r="267">
          <cell r="A267" t="str">
            <v>IOF0206AU</v>
          </cell>
          <cell r="B267" t="str">
            <v>Perennial Value Shares Wholesale Trust</v>
          </cell>
          <cell r="D267">
            <v>9.7999999999999997E-3</v>
          </cell>
          <cell r="E267">
            <v>9.7999999999999997E-3</v>
          </cell>
        </row>
        <row r="268">
          <cell r="A268" t="str">
            <v>IOF0253AU</v>
          </cell>
          <cell r="B268" t="str">
            <v>IOOF MultiSeries 30 Trust</v>
          </cell>
          <cell r="D268">
            <v>4.1999999999999997E-3</v>
          </cell>
          <cell r="E268">
            <v>4.1999999999999997E-3</v>
          </cell>
        </row>
        <row r="269">
          <cell r="A269" t="str">
            <v>IOF0254AU</v>
          </cell>
          <cell r="B269" t="str">
            <v>IOOF MultiSeries 50 Trust</v>
          </cell>
          <cell r="D269">
            <v>4.6999999999999993E-3</v>
          </cell>
          <cell r="E269">
            <v>4.6999999999999993E-3</v>
          </cell>
        </row>
        <row r="270">
          <cell r="A270" t="str">
            <v>IOF0255AU</v>
          </cell>
          <cell r="B270" t="str">
            <v>IOOF MultiSeries 90 Trust</v>
          </cell>
          <cell r="D270">
            <v>5.6000000000000008E-3</v>
          </cell>
          <cell r="E270">
            <v>5.6000000000000008E-3</v>
          </cell>
        </row>
        <row r="271">
          <cell r="A271" t="str">
            <v xml:space="preserve">IOO </v>
          </cell>
          <cell r="B271" t="str">
            <v xml:space="preserve">iShares S&amp;P Global 100 </v>
          </cell>
          <cell r="C271">
            <v>4.0000000000000001E-3</v>
          </cell>
          <cell r="D271" t="e">
            <v>#N/A</v>
          </cell>
          <cell r="E271">
            <v>4.0000000000000001E-3</v>
          </cell>
        </row>
        <row r="272">
          <cell r="A272" t="str">
            <v>IOZ</v>
          </cell>
          <cell r="B272" t="str">
            <v>iShares MSCI Australia 200</v>
          </cell>
          <cell r="C272">
            <v>5.0000000000000001E-4</v>
          </cell>
          <cell r="D272" t="e">
            <v>#N/A</v>
          </cell>
          <cell r="E272">
            <v>5.0000000000000001E-4</v>
          </cell>
        </row>
        <row r="273">
          <cell r="A273" t="str">
            <v>IRU</v>
          </cell>
          <cell r="B273" t="str">
            <v>iShares Russell 2000</v>
          </cell>
          <cell r="C273">
            <v>2E-3</v>
          </cell>
          <cell r="D273" t="e">
            <v>#N/A</v>
          </cell>
          <cell r="E273">
            <v>2E-3</v>
          </cell>
        </row>
        <row r="274">
          <cell r="A274" t="str">
            <v>ISO</v>
          </cell>
          <cell r="B274" t="str">
            <v>iShares S&amp;P/ASX Small Ordinaries</v>
          </cell>
          <cell r="C274">
            <v>5.4999999999999997E-3</v>
          </cell>
          <cell r="D274" t="e">
            <v>#N/A</v>
          </cell>
          <cell r="E274">
            <v>5.4999999999999997E-3</v>
          </cell>
        </row>
        <row r="275">
          <cell r="A275" t="str">
            <v>IVE</v>
          </cell>
          <cell r="B275" t="str">
            <v xml:space="preserve">iShares MSCI EAFE </v>
          </cell>
          <cell r="C275">
            <v>3.0999999999999999E-3</v>
          </cell>
          <cell r="D275" t="e">
            <v>#N/A</v>
          </cell>
          <cell r="E275">
            <v>3.0999999999999999E-3</v>
          </cell>
        </row>
        <row r="276">
          <cell r="A276" t="str">
            <v xml:space="preserve">IVV </v>
          </cell>
          <cell r="B276" t="str">
            <v xml:space="preserve">iShares S&amp;P 500 </v>
          </cell>
          <cell r="C276">
            <v>4.0000000000000002E-4</v>
          </cell>
          <cell r="D276" t="e">
            <v>#N/A</v>
          </cell>
          <cell r="E276">
            <v>4.0000000000000002E-4</v>
          </cell>
        </row>
        <row r="277">
          <cell r="A277" t="str">
            <v>IWLD</v>
          </cell>
          <cell r="B277" t="str">
            <v>iShares Core MSCI World All Cap ETF</v>
          </cell>
          <cell r="C277">
            <v>8.9999999999999998E-4</v>
          </cell>
          <cell r="D277" t="e">
            <v>#N/A</v>
          </cell>
          <cell r="E277">
            <v>8.9999999999999998E-4</v>
          </cell>
        </row>
        <row r="278">
          <cell r="A278" t="str">
            <v>IXI</v>
          </cell>
          <cell r="B278" t="str">
            <v>iShares Global Consumer Staples ETF</v>
          </cell>
          <cell r="C278">
            <v>4.7000000000000002E-3</v>
          </cell>
          <cell r="D278" t="e">
            <v>#N/A</v>
          </cell>
          <cell r="E278">
            <v>4.7000000000000002E-3</v>
          </cell>
        </row>
        <row r="279">
          <cell r="A279" t="str">
            <v>IXJ</v>
          </cell>
          <cell r="B279" t="str">
            <v>iShares Global Healthcare ETF</v>
          </cell>
          <cell r="C279">
            <v>4.7000000000000002E-3</v>
          </cell>
          <cell r="D279" t="e">
            <v>#N/A</v>
          </cell>
          <cell r="E279">
            <v>4.7000000000000002E-3</v>
          </cell>
        </row>
        <row r="280">
          <cell r="A280" t="str">
            <v>IYLD</v>
          </cell>
          <cell r="B280" t="str">
            <v>iShares Yield Plus ETF</v>
          </cell>
          <cell r="C280">
            <v>1.1999999999999999E-3</v>
          </cell>
          <cell r="D280" t="e">
            <v>#N/A</v>
          </cell>
          <cell r="E280">
            <v>1.1999999999999999E-3</v>
          </cell>
        </row>
        <row r="281">
          <cell r="A281" t="str">
            <v>IZZ</v>
          </cell>
          <cell r="B281" t="str">
            <v>iShares China Large-Cap</v>
          </cell>
          <cell r="C281">
            <v>7.4000000000000003E-3</v>
          </cell>
          <cell r="D281" t="e">
            <v>#N/A</v>
          </cell>
          <cell r="E281">
            <v>7.4000000000000003E-3</v>
          </cell>
        </row>
        <row r="282">
          <cell r="A282" t="str">
            <v>JBW0009AU</v>
          </cell>
          <cell r="B282" t="str">
            <v>Yarra Australian Equities Fund</v>
          </cell>
          <cell r="D282">
            <v>9.0000000000000011E-3</v>
          </cell>
          <cell r="E282">
            <v>9.0000000000000011E-3</v>
          </cell>
        </row>
        <row r="283">
          <cell r="A283" t="str">
            <v>JBW0016AU</v>
          </cell>
          <cell r="B283" t="str">
            <v>Yarra Income Plus Fund</v>
          </cell>
          <cell r="D283">
            <v>6.8000000000000005E-3</v>
          </cell>
          <cell r="E283">
            <v>6.8000000000000005E-3</v>
          </cell>
        </row>
        <row r="284">
          <cell r="A284" t="str">
            <v>JBW0103AU</v>
          </cell>
          <cell r="B284" t="str">
            <v>Yarra Global Small Companies Fund^^</v>
          </cell>
          <cell r="D284">
            <v>1.2500000000000001E-2</v>
          </cell>
          <cell r="E284">
            <v>1.2500000000000001E-2</v>
          </cell>
        </row>
        <row r="285">
          <cell r="A285" t="str">
            <v>JPM0008AU</v>
          </cell>
          <cell r="B285" t="str">
            <v>Legg Mason Martin Currie Diversified Growth Trust - Class A^^</v>
          </cell>
          <cell r="C285">
            <v>8.2000000000000007E-3</v>
          </cell>
          <cell r="D285">
            <v>8.199999999999999E-3</v>
          </cell>
          <cell r="E285">
            <v>8.199999999999999E-3</v>
          </cell>
        </row>
        <row r="286">
          <cell r="A286" t="str">
            <v>LAZ0003AU</v>
          </cell>
          <cell r="B286" t="str">
            <v>Lazard Emerging Markets Equity Fund</v>
          </cell>
          <cell r="D286">
            <v>1.15E-2</v>
          </cell>
          <cell r="E286">
            <v>1.15E-2</v>
          </cell>
        </row>
        <row r="287">
          <cell r="A287" t="str">
            <v>LAZ0010AU</v>
          </cell>
          <cell r="B287" t="str">
            <v>Lazard Australian Equity Fund - Wholesale</v>
          </cell>
          <cell r="D287">
            <v>6.9999999999999993E-3</v>
          </cell>
          <cell r="E287">
            <v>6.9999999999999993E-3</v>
          </cell>
        </row>
        <row r="288">
          <cell r="A288" t="str">
            <v>LAZ0012AU</v>
          </cell>
          <cell r="B288" t="str">
            <v>Lazard Global Small Companies Fund W Class</v>
          </cell>
          <cell r="D288">
            <v>1.1200000000000002E-2</v>
          </cell>
          <cell r="E288">
            <v>1.1200000000000002E-2</v>
          </cell>
        </row>
        <row r="289">
          <cell r="A289" t="str">
            <v>LAZ0013AU</v>
          </cell>
          <cell r="B289" t="str">
            <v>Lazard Select Australian Equity Fund - Wholesale</v>
          </cell>
          <cell r="D289">
            <v>9.0000000000000011E-3</v>
          </cell>
          <cell r="E289">
            <v>9.0000000000000011E-3</v>
          </cell>
        </row>
        <row r="290">
          <cell r="A290" t="str">
            <v>LAZ0014AU</v>
          </cell>
          <cell r="B290" t="str">
            <v>Lazard Global Listed Infrastructure Fund</v>
          </cell>
          <cell r="D290">
            <v>9.7999999999999997E-3</v>
          </cell>
          <cell r="E290">
            <v>9.7999999999999997E-3</v>
          </cell>
        </row>
        <row r="291">
          <cell r="A291" t="str">
            <v>LEF0027AU</v>
          </cell>
          <cell r="B291" t="str">
            <v>Optimix Wholesale Moderate Trust Class B Units</v>
          </cell>
          <cell r="D291">
            <v>7.8000000000000005E-3</v>
          </cell>
          <cell r="E291">
            <v>8.3999999999999995E-3</v>
          </cell>
        </row>
        <row r="292">
          <cell r="A292" t="str">
            <v>LEF0045AU</v>
          </cell>
          <cell r="B292" t="str">
            <v>Optimix Wholesale Conservative Trust Class A Units</v>
          </cell>
          <cell r="D292">
            <v>8.8999999999999999E-3</v>
          </cell>
          <cell r="E292">
            <v>9.7999999999999997E-3</v>
          </cell>
        </row>
        <row r="293">
          <cell r="A293" t="str">
            <v>LEF0049AU</v>
          </cell>
          <cell r="B293" t="str">
            <v>Optimix Wholesale Growth Trust Class A Units</v>
          </cell>
          <cell r="D293">
            <v>1.0200000000000001E-2</v>
          </cell>
          <cell r="E293">
            <v>1.1300000000000001E-2</v>
          </cell>
        </row>
        <row r="294">
          <cell r="A294" t="str">
            <v>LEF0101AU</v>
          </cell>
          <cell r="B294" t="str">
            <v>Optimix Wholesale Property Trust Class B Units</v>
          </cell>
          <cell r="D294">
            <v>7.3000000000000001E-3</v>
          </cell>
          <cell r="E294">
            <v>7.3000000000000001E-3</v>
          </cell>
        </row>
        <row r="295">
          <cell r="A295" t="str">
            <v>LEF0102AU</v>
          </cell>
          <cell r="B295" t="str">
            <v>Optimix Wholesale Australian Share Trust Class B Units</v>
          </cell>
          <cell r="D295">
            <v>7.3000000000000001E-3</v>
          </cell>
          <cell r="E295">
            <v>7.3000000000000001E-3</v>
          </cell>
        </row>
        <row r="296">
          <cell r="A296" t="str">
            <v>LEF0103AU</v>
          </cell>
          <cell r="B296" t="str">
            <v>Optimix Wholesale Global Share Trust Class B Units</v>
          </cell>
          <cell r="D296" t="e">
            <v>#N/A</v>
          </cell>
          <cell r="E296">
            <v>9.1000000000000004E-3</v>
          </cell>
        </row>
        <row r="297">
          <cell r="A297" t="str">
            <v>LEF0104AU</v>
          </cell>
          <cell r="B297" t="str">
            <v>Optimix Wholesale Australian Fixed Interest Trust Class B Units</v>
          </cell>
          <cell r="D297">
            <v>5.1000000000000004E-3</v>
          </cell>
          <cell r="E297">
            <v>5.1000000000000004E-3</v>
          </cell>
        </row>
        <row r="298">
          <cell r="A298" t="str">
            <v>LEF0106AU</v>
          </cell>
          <cell r="B298" t="str">
            <v>Optimix Wholesale Growth Trust Class B Units</v>
          </cell>
          <cell r="D298">
            <v>8.199999999999999E-3</v>
          </cell>
          <cell r="E298">
            <v>9.2999999999999992E-3</v>
          </cell>
        </row>
        <row r="299">
          <cell r="A299" t="str">
            <v>LEF0107AU</v>
          </cell>
          <cell r="B299" t="str">
            <v>Optimix Wholesale Balanced Trust Class B Units</v>
          </cell>
          <cell r="D299">
            <v>8.1000000000000013E-3</v>
          </cell>
          <cell r="E299">
            <v>7.1999999999999998E-3</v>
          </cell>
        </row>
        <row r="300">
          <cell r="A300" t="str">
            <v>LEF0108AU</v>
          </cell>
          <cell r="B300" t="str">
            <v>Optimix Wholesale Conservative Trust Class B Units</v>
          </cell>
          <cell r="D300">
            <v>6.8999999999999999E-3</v>
          </cell>
          <cell r="E300">
            <v>7.7999999999999996E-3</v>
          </cell>
        </row>
        <row r="301">
          <cell r="A301" t="str">
            <v>LEF0173AU</v>
          </cell>
          <cell r="B301" t="str">
            <v>OnePath Wholesale Global Smaller Companies Trust Class B Units</v>
          </cell>
          <cell r="D301">
            <v>0.01</v>
          </cell>
          <cell r="E301">
            <v>0.01</v>
          </cell>
        </row>
        <row r="302">
          <cell r="A302" t="str">
            <v>MAL0018AU</v>
          </cell>
          <cell r="B302" t="str">
            <v>BlackRock Global Allocation Fund (Aust) (Class D Units)</v>
          </cell>
          <cell r="D302">
            <v>2E-3</v>
          </cell>
          <cell r="E302">
            <v>1.0500000000000001E-2</v>
          </cell>
        </row>
        <row r="303">
          <cell r="A303" t="str">
            <v>MAN0002AU</v>
          </cell>
          <cell r="B303" t="str">
            <v>Man AHL Alpha (AUD) Fund</v>
          </cell>
          <cell r="D303">
            <v>1.7399999999999999E-2</v>
          </cell>
          <cell r="E303">
            <v>2.86E-2</v>
          </cell>
        </row>
        <row r="304">
          <cell r="A304" t="str">
            <v>MAQ0059AU</v>
          </cell>
          <cell r="B304" t="str">
            <v>Macquarie Master Capital Stable^^</v>
          </cell>
          <cell r="D304">
            <v>8.6E-3</v>
          </cell>
          <cell r="E304">
            <v>8.6E-3</v>
          </cell>
        </row>
        <row r="305">
          <cell r="A305" t="str">
            <v>MAQ0060AU</v>
          </cell>
          <cell r="B305" t="str">
            <v>Macquarie Conservative Income Fund^^</v>
          </cell>
          <cell r="D305">
            <v>1.5E-3</v>
          </cell>
          <cell r="E305">
            <v>1.5E-3</v>
          </cell>
        </row>
        <row r="306">
          <cell r="A306" t="str">
            <v>MAQ0061AU</v>
          </cell>
          <cell r="B306" t="str">
            <v>Macquarie Australian Fixed Interest Fund</v>
          </cell>
          <cell r="D306">
            <v>4.0000000000000001E-3</v>
          </cell>
          <cell r="E306">
            <v>4.0000000000000001E-3</v>
          </cell>
        </row>
        <row r="307">
          <cell r="A307" t="str">
            <v>MAQ0063AU</v>
          </cell>
          <cell r="B307" t="str">
            <v>Macquarie Master Property Securities^^</v>
          </cell>
          <cell r="D307">
            <v>7.4000000000000003E-3</v>
          </cell>
          <cell r="E307">
            <v>7.4000000000000003E-3</v>
          </cell>
        </row>
        <row r="308">
          <cell r="A308" t="str">
            <v>MAQ0079AU</v>
          </cell>
          <cell r="B308" t="str">
            <v>Arrowstreet Global Equity Fund Hedged</v>
          </cell>
          <cell r="D308">
            <v>1.2800000000000001E-2</v>
          </cell>
          <cell r="E308">
            <v>1.2800000000000001E-2</v>
          </cell>
        </row>
        <row r="309">
          <cell r="A309" t="str">
            <v>MAQ0085AU</v>
          </cell>
          <cell r="B309" t="str">
            <v>Macquarie Master Small Companies Fund</v>
          </cell>
          <cell r="D309">
            <v>1.1299999999999999E-2</v>
          </cell>
          <cell r="E309">
            <v>1.1299999999999999E-2</v>
          </cell>
        </row>
        <row r="310">
          <cell r="A310" t="str">
            <v>MAQ0180AU</v>
          </cell>
          <cell r="B310" t="str">
            <v>Macquarie Master Enhanced Fixed Interest Fund</v>
          </cell>
          <cell r="D310">
            <v>2.8999999999999998E-3</v>
          </cell>
          <cell r="E310">
            <v>2.8999999999999998E-3</v>
          </cell>
        </row>
        <row r="311">
          <cell r="A311" t="str">
            <v>MAQ0187AU</v>
          </cell>
          <cell r="B311" t="str">
            <v>Macquarie Master Cash Fund</v>
          </cell>
          <cell r="D311">
            <v>5.1000000000000004E-3</v>
          </cell>
          <cell r="E311">
            <v>5.1000000000000004E-3</v>
          </cell>
        </row>
        <row r="312">
          <cell r="A312" t="str">
            <v>MAQ0274AU</v>
          </cell>
          <cell r="B312" t="str">
            <v>Macquarie Dynamic Bond Fund</v>
          </cell>
          <cell r="D312">
            <v>6.0999999999999995E-3</v>
          </cell>
          <cell r="E312">
            <v>6.1999999999999998E-3</v>
          </cell>
        </row>
        <row r="313">
          <cell r="A313" t="str">
            <v>MAQ0277AU</v>
          </cell>
          <cell r="B313" t="str">
            <v>Macquarie Income Opportunities Fund</v>
          </cell>
          <cell r="D313">
            <v>4.8999999999999998E-3</v>
          </cell>
          <cell r="E313">
            <v>5.0000000000000001E-3</v>
          </cell>
        </row>
        <row r="314">
          <cell r="A314" t="str">
            <v>MAQ0278AU</v>
          </cell>
          <cell r="B314" t="str">
            <v>Macquarie Australian Equities</v>
          </cell>
          <cell r="D314">
            <v>6.0999999999999995E-3</v>
          </cell>
          <cell r="E314">
            <v>6.0999999999999995E-3</v>
          </cell>
        </row>
        <row r="315">
          <cell r="A315" t="str">
            <v>MAQ0404AU</v>
          </cell>
          <cell r="B315" t="str">
            <v>IFP Global Franchise Fund</v>
          </cell>
          <cell r="D315">
            <v>1.2800000000000001E-2</v>
          </cell>
          <cell r="E315">
            <v>1.2800000000000001E-2</v>
          </cell>
        </row>
        <row r="316">
          <cell r="A316" t="str">
            <v>MAQ0410AU</v>
          </cell>
          <cell r="B316" t="str">
            <v>Walter Scott Global Equity Fund</v>
          </cell>
          <cell r="D316">
            <v>1.2800000000000001E-2</v>
          </cell>
          <cell r="E316">
            <v>1.2800000000000001E-2</v>
          </cell>
        </row>
        <row r="317">
          <cell r="A317" t="str">
            <v>MAQ0432AU</v>
          </cell>
          <cell r="B317" t="str">
            <v>Macquarie International Infrastructure Securities Fund (Hedged)</v>
          </cell>
          <cell r="D317">
            <v>1.01E-2</v>
          </cell>
          <cell r="E317">
            <v>1.01E-2</v>
          </cell>
        </row>
        <row r="318">
          <cell r="A318" t="str">
            <v>MAQ0443AU</v>
          </cell>
          <cell r="B318" t="str">
            <v>Macquarie Australian Shares Fund</v>
          </cell>
          <cell r="D318">
            <v>6.0000000000000001E-3</v>
          </cell>
          <cell r="E318">
            <v>6.0000000000000001E-3</v>
          </cell>
        </row>
        <row r="319">
          <cell r="A319" t="str">
            <v>MAQ0454AU</v>
          </cell>
          <cell r="B319" t="str">
            <v>Macquarie Australian Small Companies Fund</v>
          </cell>
          <cell r="D319">
            <v>6.0000000000000001E-3</v>
          </cell>
          <cell r="E319">
            <v>9.4999999999999998E-3</v>
          </cell>
        </row>
        <row r="320">
          <cell r="A320" t="str">
            <v>MAQ0464AU</v>
          </cell>
          <cell r="B320" t="str">
            <v xml:space="preserve">Arrowstreet Global Equity Fund </v>
          </cell>
          <cell r="D320">
            <v>1.2800000000000001E-2</v>
          </cell>
          <cell r="E320">
            <v>1.2800000000000001E-2</v>
          </cell>
        </row>
        <row r="321">
          <cell r="A321" t="str">
            <v>MAQ0482AU</v>
          </cell>
          <cell r="B321" t="str">
            <v>Winton Global Alpha Fund</v>
          </cell>
          <cell r="D321">
            <v>1.4999999999999999E-2</v>
          </cell>
          <cell r="E321">
            <v>1.9199999999999998E-2</v>
          </cell>
        </row>
        <row r="322">
          <cell r="A322" t="str">
            <v>MAQ0557AU</v>
          </cell>
          <cell r="B322" t="str">
            <v>Walter Scott Global Equity Fund (Hedged)</v>
          </cell>
          <cell r="D322">
            <v>1.2800000000000001E-2</v>
          </cell>
          <cell r="E322">
            <v>1.2800000000000001E-2</v>
          </cell>
        </row>
        <row r="323">
          <cell r="A323" t="str">
            <v>MAQ0635AU</v>
          </cell>
          <cell r="B323" t="str">
            <v>Premium Asia Fund</v>
          </cell>
          <cell r="D323">
            <v>1.3300000000000001E-2</v>
          </cell>
          <cell r="E323">
            <v>1.3300000000000001E-2</v>
          </cell>
        </row>
        <row r="324">
          <cell r="A324" t="str">
            <v>MGE0001AU</v>
          </cell>
          <cell r="B324" t="str">
            <v>Magellan Global Fund</v>
          </cell>
          <cell r="D324">
            <v>1.3500000000000002E-2</v>
          </cell>
          <cell r="E324">
            <v>1.4000000000000002E-2</v>
          </cell>
        </row>
        <row r="325">
          <cell r="A325" t="str">
            <v>MGE0002AU</v>
          </cell>
          <cell r="B325" t="str">
            <v>Magellan Infrastructure Fund</v>
          </cell>
          <cell r="D325">
            <v>1.06E-2</v>
          </cell>
          <cell r="E325">
            <v>1.0999999999999999E-2</v>
          </cell>
        </row>
        <row r="326">
          <cell r="A326" t="str">
            <v>MGE0006AU</v>
          </cell>
          <cell r="B326" t="str">
            <v>Magellan Infrastructure Fund (Unhedged)</v>
          </cell>
          <cell r="D326">
            <v>1.0500000000000001E-2</v>
          </cell>
          <cell r="E326">
            <v>1.1000000000000001E-2</v>
          </cell>
        </row>
        <row r="327">
          <cell r="A327" t="str">
            <v>MGE0007AU</v>
          </cell>
          <cell r="B327" t="str">
            <v>Magellan Global Fund (Hedged)</v>
          </cell>
          <cell r="D327">
            <v>1.3500000000000002E-2</v>
          </cell>
          <cell r="E327">
            <v>1.3800000000000002E-2</v>
          </cell>
        </row>
        <row r="328">
          <cell r="A328" t="str">
            <v>MGL0004AU</v>
          </cell>
          <cell r="B328" t="str">
            <v>Ironbark Royal London Concentrated Global Share Fund</v>
          </cell>
          <cell r="D328">
            <v>9.8999999999999991E-3</v>
          </cell>
          <cell r="E328">
            <v>9.8999999999999991E-3</v>
          </cell>
        </row>
        <row r="329">
          <cell r="A329" t="str">
            <v>MGL0010AU</v>
          </cell>
          <cell r="B329" t="str">
            <v>Ironbark Global (ex-Australia) Property Securities Fund</v>
          </cell>
          <cell r="D329">
            <v>1.1000000000000001E-2</v>
          </cell>
          <cell r="E329">
            <v>1.1000000000000001E-2</v>
          </cell>
        </row>
        <row r="330">
          <cell r="A330" t="str">
            <v>MGL0011AU</v>
          </cell>
          <cell r="B330" t="str">
            <v>Ironbark Global Property Securities^^</v>
          </cell>
          <cell r="D330">
            <v>1.1000000000000001E-2</v>
          </cell>
          <cell r="E330">
            <v>1.1000000000000001E-2</v>
          </cell>
        </row>
        <row r="331">
          <cell r="A331" t="str">
            <v>MGOC</v>
          </cell>
          <cell r="B331" t="str">
            <v>Magellan Global Equities Fund</v>
          </cell>
          <cell r="C331">
            <v>1.49E-2</v>
          </cell>
          <cell r="D331" t="e">
            <v>#N/A</v>
          </cell>
          <cell r="E331">
            <v>1.49E-2</v>
          </cell>
        </row>
        <row r="332">
          <cell r="A332" t="str">
            <v>MHG</v>
          </cell>
          <cell r="B332" t="str">
            <v>Magellan Global Equities Fund (Hedged)</v>
          </cell>
          <cell r="C332">
            <v>1.6199999999999999E-2</v>
          </cell>
          <cell r="D332" t="e">
            <v>#N/A</v>
          </cell>
          <cell r="E332">
            <v>1.6199999999999999E-2</v>
          </cell>
        </row>
        <row r="333">
          <cell r="A333" t="str">
            <v>MIA0001AU</v>
          </cell>
          <cell r="B333" t="str">
            <v>MFS Global Equity Trust</v>
          </cell>
          <cell r="D333">
            <v>7.7000000000000002E-3</v>
          </cell>
          <cell r="E333">
            <v>7.7000000000000002E-3</v>
          </cell>
        </row>
        <row r="334">
          <cell r="A334" t="str">
            <v>MICH</v>
          </cell>
          <cell r="B334" t="str">
            <v>Magellan Infrastructure Fund (Hedged)</v>
          </cell>
          <cell r="C334">
            <v>1.15E-2</v>
          </cell>
          <cell r="D334" t="e">
            <v>#N/A</v>
          </cell>
          <cell r="E334">
            <v>1.15E-2</v>
          </cell>
        </row>
        <row r="335">
          <cell r="A335" t="str">
            <v>MIN0007AU</v>
          </cell>
          <cell r="B335" t="str">
            <v>Mercer Australian Small Companies Fund</v>
          </cell>
          <cell r="D335">
            <v>1.06E-2</v>
          </cell>
          <cell r="E335">
            <v>1.1599999999999999E-2</v>
          </cell>
        </row>
        <row r="336">
          <cell r="A336" t="str">
            <v>MIN0013AU</v>
          </cell>
          <cell r="B336" t="str">
            <v>Mercer Growth Fund</v>
          </cell>
          <cell r="D336">
            <v>9.1999999999999998E-3</v>
          </cell>
          <cell r="E336">
            <v>1.04E-2</v>
          </cell>
        </row>
        <row r="337">
          <cell r="A337" t="str">
            <v>MLC0060AU</v>
          </cell>
          <cell r="B337" t="str">
            <v>MLC Masterkey Unit Trust Platinum Global</v>
          </cell>
          <cell r="D337">
            <v>1.8200000000000001E-2</v>
          </cell>
          <cell r="E337">
            <v>1.8200000000000001E-2</v>
          </cell>
        </row>
        <row r="338">
          <cell r="A338" t="str">
            <v>MLC0260AU</v>
          </cell>
          <cell r="B338" t="str">
            <v>MLC Wholesale Horizon 4 Balanced Portfolio Fund</v>
          </cell>
          <cell r="D338">
            <v>8.6999999999999994E-3</v>
          </cell>
          <cell r="E338">
            <v>8.9999999999999993E-3</v>
          </cell>
        </row>
        <row r="339">
          <cell r="A339" t="str">
            <v>MLC0261AU</v>
          </cell>
          <cell r="B339" t="str">
            <v>MLC Wholesale Global Share Fund^^</v>
          </cell>
          <cell r="D339">
            <v>8.5000000000000006E-3</v>
          </cell>
          <cell r="E339">
            <v>8.5000000000000006E-3</v>
          </cell>
        </row>
        <row r="340">
          <cell r="A340" t="str">
            <v>MLC0262AU</v>
          </cell>
          <cell r="B340" t="str">
            <v>MLC Wholesale Australian Share Fund</v>
          </cell>
          <cell r="D340">
            <v>7.3000000000000001E-3</v>
          </cell>
          <cell r="E340">
            <v>7.3000000000000001E-3</v>
          </cell>
        </row>
        <row r="341">
          <cell r="A341" t="str">
            <v>MLC0263AU</v>
          </cell>
          <cell r="B341" t="str">
            <v>MLC Wholesale Property Securities Fund</v>
          </cell>
          <cell r="D341">
            <v>6.1999999999999998E-3</v>
          </cell>
          <cell r="E341">
            <v>6.1999999999999998E-3</v>
          </cell>
        </row>
        <row r="342">
          <cell r="A342" t="str">
            <v>MLC0264AU</v>
          </cell>
          <cell r="B342" t="str">
            <v>MLC Wholesale IncomeBuilder FundTM</v>
          </cell>
          <cell r="D342">
            <v>7.1999999999999998E-3</v>
          </cell>
          <cell r="E342">
            <v>7.1999999999999998E-3</v>
          </cell>
        </row>
        <row r="343">
          <cell r="A343" t="str">
            <v>MLC0265AU</v>
          </cell>
          <cell r="B343" t="str">
            <v>MLC Wholesale Horizon 5 Growth Portfolio Fund</v>
          </cell>
          <cell r="D343">
            <v>9.1000000000000004E-3</v>
          </cell>
          <cell r="E343">
            <v>9.300000000000001E-3</v>
          </cell>
        </row>
        <row r="344">
          <cell r="A344" t="str">
            <v>MLC0397AU</v>
          </cell>
          <cell r="B344" t="str">
            <v>MLC Wholesale Horizon 6 Share Portfolio</v>
          </cell>
          <cell r="D344">
            <v>9.3999999999999986E-3</v>
          </cell>
          <cell r="E344">
            <v>9.3999999999999986E-3</v>
          </cell>
        </row>
        <row r="345">
          <cell r="A345" t="str">
            <v>MLC0398AU</v>
          </cell>
          <cell r="B345" t="str">
            <v>MLC Wholesale Horizon 3 Conservative Growth Portfolio</v>
          </cell>
          <cell r="D345">
            <v>8.1000000000000013E-3</v>
          </cell>
          <cell r="E345">
            <v>8.4000000000000012E-3</v>
          </cell>
        </row>
        <row r="346">
          <cell r="A346" t="str">
            <v>MLC0449AU</v>
          </cell>
          <cell r="B346" t="str">
            <v>MLC Wholesale Horizon 7 Accelerated Growth Portfolio</v>
          </cell>
          <cell r="D346">
            <v>1.09E-2</v>
          </cell>
          <cell r="E346">
            <v>1.09E-2</v>
          </cell>
        </row>
        <row r="347">
          <cell r="A347" t="str">
            <v>MLC0669AU</v>
          </cell>
          <cell r="B347" t="str">
            <v>MLC Wholesale Horizon 1 Bond Portfolio</v>
          </cell>
          <cell r="D347">
            <v>5.0000000000000001E-3</v>
          </cell>
          <cell r="E347">
            <v>5.0000000000000001E-3</v>
          </cell>
        </row>
        <row r="348">
          <cell r="A348" t="str">
            <v>MLC0670AU</v>
          </cell>
          <cell r="B348" t="str">
            <v>MLC Wholesale Horizon 2 Income Fund</v>
          </cell>
          <cell r="D348">
            <v>7.4999999999999997E-3</v>
          </cell>
          <cell r="E348">
            <v>7.7999999999999996E-3</v>
          </cell>
        </row>
        <row r="349">
          <cell r="A349" t="str">
            <v>MMC0110AU</v>
          </cell>
          <cell r="B349" t="str">
            <v>Loftus Peak Global Disruption Fund</v>
          </cell>
          <cell r="D349">
            <v>1.2E-2</v>
          </cell>
          <cell r="E349">
            <v>2.5500000000000002E-2</v>
          </cell>
        </row>
        <row r="350">
          <cell r="A350" t="str">
            <v>MMF0006AU</v>
          </cell>
          <cell r="B350" t="str">
            <v>OnePath Mortgage Trust No. 2</v>
          </cell>
          <cell r="D350">
            <v>4.4000000000000004E-2</v>
          </cell>
          <cell r="E350">
            <v>4.4000000000000004E-2</v>
          </cell>
        </row>
        <row r="351">
          <cell r="A351" t="str">
            <v>MMF0012AU</v>
          </cell>
          <cell r="B351" t="str">
            <v>OnePath Blue Chip Imputation^^</v>
          </cell>
          <cell r="D351">
            <v>1.24E-2</v>
          </cell>
          <cell r="E351">
            <v>1.24E-2</v>
          </cell>
        </row>
        <row r="352">
          <cell r="A352" t="str">
            <v>MMF0014AU</v>
          </cell>
          <cell r="B352" t="str">
            <v>OnePath OA IP OnePath Active Growth Trust</v>
          </cell>
          <cell r="D352">
            <v>1.3300000000000001E-2</v>
          </cell>
          <cell r="E352">
            <v>1.4700000000000001E-2</v>
          </cell>
        </row>
        <row r="353">
          <cell r="A353" t="str">
            <v>MMF0027AU</v>
          </cell>
          <cell r="B353" t="str">
            <v>OnePath Managed Growth Super Fund</v>
          </cell>
          <cell r="D353">
            <v>7.8000000000000005E-3</v>
          </cell>
          <cell r="E353">
            <v>7.8000000000000005E-3</v>
          </cell>
        </row>
        <row r="354">
          <cell r="A354" t="str">
            <v>MMF0112AU</v>
          </cell>
          <cell r="B354" t="str">
            <v>OnePath Wholesale Emerging Companies Trust</v>
          </cell>
          <cell r="D354">
            <v>9.4999999999999998E-3</v>
          </cell>
          <cell r="E354">
            <v>9.4999999999999998E-3</v>
          </cell>
        </row>
        <row r="355">
          <cell r="A355" t="str">
            <v>MMF0114AU</v>
          </cell>
          <cell r="B355" t="str">
            <v>OnePath Wholesale Capital Stable Trust</v>
          </cell>
          <cell r="D355">
            <v>8.199999999999999E-3</v>
          </cell>
          <cell r="E355">
            <v>8.7999999999999988E-3</v>
          </cell>
        </row>
        <row r="356">
          <cell r="A356" t="str">
            <v>MMF0115AU</v>
          </cell>
          <cell r="B356" t="str">
            <v>OnePath Wholesale Managed Growth Trust</v>
          </cell>
          <cell r="D356">
            <v>9.8999999999999991E-3</v>
          </cell>
          <cell r="E356">
            <v>1.1299999999999999E-2</v>
          </cell>
        </row>
        <row r="357">
          <cell r="A357" t="str">
            <v>MMF0335AU</v>
          </cell>
          <cell r="B357" t="str">
            <v>OnePath Sustainable Investments Wholesale Australian Share Trust</v>
          </cell>
          <cell r="D357">
            <v>9.4999999999999998E-3</v>
          </cell>
          <cell r="E357">
            <v>9.4999999999999998E-3</v>
          </cell>
        </row>
        <row r="358">
          <cell r="A358" t="str">
            <v>MMF0700AU</v>
          </cell>
          <cell r="B358" t="str">
            <v>OnePath Tax Effective Income Trust Wholesale Units</v>
          </cell>
          <cell r="D358">
            <v>9.4999999999999998E-3</v>
          </cell>
          <cell r="E358">
            <v>9.4999999999999998E-3</v>
          </cell>
        </row>
        <row r="359">
          <cell r="A359" t="str">
            <v>MMF0990AU</v>
          </cell>
          <cell r="B359" t="str">
            <v xml:space="preserve">OnePath Wholesale Geared Australian Shares Index Fund </v>
          </cell>
          <cell r="D359">
            <v>1.55E-2</v>
          </cell>
          <cell r="E359">
            <v>1.55E-2</v>
          </cell>
        </row>
        <row r="360">
          <cell r="A360" t="str">
            <v>MMF1471AU</v>
          </cell>
          <cell r="B360" t="str">
            <v>OnePath Alternatives Growth Fund</v>
          </cell>
          <cell r="D360">
            <v>1.41E-2</v>
          </cell>
          <cell r="E360">
            <v>1.7399999999999999E-2</v>
          </cell>
        </row>
        <row r="361">
          <cell r="A361" t="str">
            <v>MOAT</v>
          </cell>
          <cell r="B361" t="str">
            <v>VanEck Vectors Morningstar Wide Moat ETF</v>
          </cell>
          <cell r="C361">
            <v>4.8999999999999998E-3</v>
          </cell>
          <cell r="D361" t="e">
            <v>#N/A</v>
          </cell>
          <cell r="E361">
            <v>4.8999999999999998E-3</v>
          </cell>
        </row>
        <row r="362">
          <cell r="A362" t="str">
            <v>MPL0001AU</v>
          </cell>
          <cell r="B362" t="str">
            <v>Maple-Brown Abbott Diversified Investment Trust</v>
          </cell>
          <cell r="D362">
            <v>1.0500000000000001E-2</v>
          </cell>
          <cell r="E362">
            <v>1.0500000000000001E-2</v>
          </cell>
        </row>
        <row r="363">
          <cell r="A363" t="str">
            <v>NDQ</v>
          </cell>
          <cell r="B363" t="str">
            <v>BetaShares NASDAQ 100 ETF</v>
          </cell>
          <cell r="C363">
            <v>4.7999999999999996E-3</v>
          </cell>
          <cell r="D363" t="e">
            <v>#N/A</v>
          </cell>
          <cell r="E363">
            <v>4.7999999999999996E-3</v>
          </cell>
        </row>
        <row r="364">
          <cell r="A364" t="str">
            <v>NFS0209AU</v>
          </cell>
          <cell r="B364" t="str">
            <v xml:space="preserve">Antares Listed Property Fund </v>
          </cell>
          <cell r="C364">
            <v>7.1999999999999998E-3</v>
          </cell>
          <cell r="D364" t="e">
            <v>#N/A</v>
          </cell>
          <cell r="E364">
            <v>7.1999999999999998E-3</v>
          </cell>
        </row>
        <row r="365">
          <cell r="A365" t="str">
            <v>NML0001AU</v>
          </cell>
          <cell r="B365" t="str">
            <v>AMP Capital Wholesale Australian Property^^</v>
          </cell>
          <cell r="D365">
            <v>1.04E-2</v>
          </cell>
          <cell r="E365">
            <v>1.04E-2</v>
          </cell>
        </row>
        <row r="366">
          <cell r="A366" t="str">
            <v>NML0348AU</v>
          </cell>
          <cell r="B366" t="str">
            <v>AMP Capital Wholesale Global Equity - Value^</v>
          </cell>
          <cell r="D366">
            <v>9.7999999999999997E-3</v>
          </cell>
          <cell r="E366">
            <v>9.7999999999999997E-3</v>
          </cell>
        </row>
        <row r="367">
          <cell r="A367" t="str">
            <v>NNUK</v>
          </cell>
          <cell r="B367" t="str">
            <v>Nanuk New World Fund</v>
          </cell>
          <cell r="C367">
            <v>1.0999999999999999E-2</v>
          </cell>
          <cell r="D367" t="e">
            <v>#N/A</v>
          </cell>
          <cell r="E367">
            <v>1.0999999999999999E-2</v>
          </cell>
        </row>
        <row r="368">
          <cell r="A368" t="str">
            <v>NRM0026AU</v>
          </cell>
          <cell r="B368" t="str">
            <v>CFML Money Market Fund</v>
          </cell>
          <cell r="D368">
            <v>4.0000000000000001E-3</v>
          </cell>
          <cell r="E368">
            <v>4.0000000000000001E-3</v>
          </cell>
        </row>
        <row r="369">
          <cell r="A369" t="str">
            <v>NRM0028AU</v>
          </cell>
          <cell r="B369" t="str">
            <v>CFML Schroder Equity Opportunities Fund</v>
          </cell>
          <cell r="D369">
            <v>8.6999999999999994E-3</v>
          </cell>
          <cell r="E369">
            <v>8.6999999999999994E-3</v>
          </cell>
        </row>
        <row r="370">
          <cell r="A370" t="str">
            <v>NRM0030AU</v>
          </cell>
          <cell r="B370" t="str">
            <v>CFML Fixed Interest Fund</v>
          </cell>
          <cell r="D370">
            <v>7.0999999999999995E-3</v>
          </cell>
          <cell r="E370">
            <v>7.0999999999999995E-3</v>
          </cell>
        </row>
        <row r="371">
          <cell r="A371" t="str">
            <v>NRM0032AU</v>
          </cell>
          <cell r="B371" t="str">
            <v xml:space="preserve">CFML Stewart Investors Worldwide Sustainability Fund </v>
          </cell>
          <cell r="D371">
            <v>1.1000000000000001E-2</v>
          </cell>
          <cell r="E371">
            <v>1.9500000000000003E-2</v>
          </cell>
        </row>
        <row r="372">
          <cell r="A372" t="str">
            <v>NRM0036AU</v>
          </cell>
          <cell r="B372" t="str">
            <v>CFML First Sentier Investors Infrastructure Fund</v>
          </cell>
          <cell r="D372">
            <v>1.24E-2</v>
          </cell>
          <cell r="E372">
            <v>1.24E-2</v>
          </cell>
        </row>
        <row r="373">
          <cell r="A373" t="str">
            <v>NRM0038AU</v>
          </cell>
          <cell r="B373" t="str">
            <v>CFML RARE Emerging Markets Fund</v>
          </cell>
          <cell r="D373">
            <v>1.24E-2</v>
          </cell>
          <cell r="E373">
            <v>1.24E-2</v>
          </cell>
        </row>
        <row r="374">
          <cell r="A374" t="str">
            <v>OMF3725AU</v>
          </cell>
          <cell r="B374" t="str">
            <v>Realm Short Term Income Fund</v>
          </cell>
          <cell r="D374">
            <v>3.8E-3</v>
          </cell>
          <cell r="E374">
            <v>3.8E-3</v>
          </cell>
        </row>
        <row r="375">
          <cell r="A375" t="str">
            <v>OPS0001AU</v>
          </cell>
          <cell r="B375" t="str">
            <v>OC Dynamic Equity Fund</v>
          </cell>
          <cell r="D375">
            <v>1.72E-2</v>
          </cell>
          <cell r="E375">
            <v>3.4799999999999998E-2</v>
          </cell>
        </row>
        <row r="376">
          <cell r="A376" t="str">
            <v>OPS0002AU</v>
          </cell>
          <cell r="B376" t="str">
            <v xml:space="preserve">OC Premium Small Companies Fund </v>
          </cell>
          <cell r="D376">
            <v>1.2E-2</v>
          </cell>
          <cell r="E376">
            <v>1.37E-2</v>
          </cell>
        </row>
        <row r="377">
          <cell r="A377" t="str">
            <v>OZF</v>
          </cell>
          <cell r="B377" t="str">
            <v>SPDR S&amp;P/ASX 200 Financials ex A-REITs Fund</v>
          </cell>
          <cell r="C377">
            <v>3.3999999999999998E-3</v>
          </cell>
          <cell r="D377" t="e">
            <v>#N/A</v>
          </cell>
          <cell r="E377">
            <v>3.3999999999999998E-3</v>
          </cell>
        </row>
        <row r="378">
          <cell r="A378" t="str">
            <v>OZR</v>
          </cell>
          <cell r="B378" t="str">
            <v>SPDR S&amp;P/ASX 200 Resources Fund</v>
          </cell>
          <cell r="C378">
            <v>3.3999999999999998E-3</v>
          </cell>
          <cell r="D378" t="e">
            <v>#N/A</v>
          </cell>
          <cell r="E378">
            <v>3.3999999999999998E-3</v>
          </cell>
        </row>
        <row r="379">
          <cell r="A379" t="str">
            <v>PAL0002AU</v>
          </cell>
          <cell r="B379" t="str">
            <v>Ironbark Paladin Property Securities Fund</v>
          </cell>
          <cell r="D379">
            <v>8.5000000000000006E-3</v>
          </cell>
          <cell r="E379">
            <v>8.5000000000000006E-3</v>
          </cell>
        </row>
        <row r="380">
          <cell r="A380" t="str">
            <v>PAM0001AU</v>
          </cell>
          <cell r="B380" t="str">
            <v>Alphinity Australian Share Fund</v>
          </cell>
          <cell r="D380">
            <v>9.0000000000000011E-3</v>
          </cell>
          <cell r="E380">
            <v>9.0000000000000011E-3</v>
          </cell>
        </row>
        <row r="381">
          <cell r="A381" t="str">
            <v>PAXX</v>
          </cell>
          <cell r="B381" t="str">
            <v>Platinum Asia Fund</v>
          </cell>
          <cell r="C381">
            <v>1.5800000000000002E-2</v>
          </cell>
          <cell r="D381" t="e">
            <v>#N/A</v>
          </cell>
          <cell r="E381">
            <v>1.5800000000000002E-2</v>
          </cell>
        </row>
        <row r="382">
          <cell r="A382" t="str">
            <v>PER0011AU</v>
          </cell>
          <cell r="B382" t="str">
            <v>Perpetual WFI Industrial Share</v>
          </cell>
          <cell r="D382">
            <v>1.23E-2</v>
          </cell>
          <cell r="E382">
            <v>1.23E-2</v>
          </cell>
        </row>
        <row r="383">
          <cell r="A383" t="str">
            <v>PER0028AU</v>
          </cell>
          <cell r="B383" t="str">
            <v>Perpetual WFIA Perpetual Industrial Share Fund</v>
          </cell>
          <cell r="D383">
            <v>1.23E-2</v>
          </cell>
          <cell r="E383">
            <v>1.23E-2</v>
          </cell>
        </row>
        <row r="384">
          <cell r="A384" t="str">
            <v>PER0039AU</v>
          </cell>
          <cell r="B384" t="str">
            <v>Perpetual WFIA - Perpetual Smaller Companies</v>
          </cell>
          <cell r="D384">
            <v>1.2800000000000001E-2</v>
          </cell>
          <cell r="E384">
            <v>1.2800000000000001E-2</v>
          </cell>
        </row>
        <row r="385">
          <cell r="A385" t="str">
            <v>PER0046AU</v>
          </cell>
          <cell r="B385" t="str">
            <v>Perpetual Wholesale Industrial Share Fund</v>
          </cell>
          <cell r="D385">
            <v>9.8999999999999991E-3</v>
          </cell>
          <cell r="E385">
            <v>9.8999999999999991E-3</v>
          </cell>
        </row>
        <row r="386">
          <cell r="A386" t="str">
            <v>PER0048AU</v>
          </cell>
          <cell r="B386" t="str">
            <v>Perpetual Wholesale Smaller Companies Fund</v>
          </cell>
          <cell r="D386">
            <v>1.2500000000000001E-2</v>
          </cell>
          <cell r="E386">
            <v>1.2500000000000001E-2</v>
          </cell>
        </row>
        <row r="387">
          <cell r="A387" t="str">
            <v>PER0049AU</v>
          </cell>
          <cell r="B387" t="str">
            <v>Perpetual Wholesale Australian Share Fund</v>
          </cell>
          <cell r="D387">
            <v>0.01</v>
          </cell>
          <cell r="E387">
            <v>0.01</v>
          </cell>
        </row>
        <row r="388">
          <cell r="A388" t="str">
            <v>PER0050AU</v>
          </cell>
          <cell r="B388" t="str">
            <v>Perpetual Wholesale International Share Fund^</v>
          </cell>
          <cell r="D388">
            <v>9.8999999999999991E-3</v>
          </cell>
          <cell r="E388">
            <v>9.8999999999999991E-3</v>
          </cell>
        </row>
        <row r="389">
          <cell r="A389" t="str">
            <v>PER0058AU</v>
          </cell>
          <cell r="B389" t="str">
            <v>Perpetual PST Industrial Share Investment Option</v>
          </cell>
          <cell r="D389">
            <v>9.8999999999999991E-3</v>
          </cell>
          <cell r="E389">
            <v>9.8999999999999991E-3</v>
          </cell>
        </row>
        <row r="390">
          <cell r="A390" t="str">
            <v>PER0063AU</v>
          </cell>
          <cell r="B390" t="str">
            <v>Perpetual Wholesale Balanced Growth Fund</v>
          </cell>
          <cell r="D390">
            <v>1.11E-2</v>
          </cell>
          <cell r="E390">
            <v>1.11E-2</v>
          </cell>
        </row>
        <row r="391">
          <cell r="A391" t="str">
            <v>PER0071AU</v>
          </cell>
          <cell r="B391" t="str">
            <v>Perpetual Wholesale Geared Australian Share Fund</v>
          </cell>
          <cell r="D391">
            <v>2.5600000000000001E-2</v>
          </cell>
          <cell r="E391">
            <v>2.5600000000000001E-2</v>
          </cell>
        </row>
        <row r="392">
          <cell r="A392" t="str">
            <v>PER0072AU</v>
          </cell>
          <cell r="B392" t="str">
            <v>Perpetual Wholesale SHARE-PLUS Long-Short Fund</v>
          </cell>
          <cell r="D392">
            <v>1.4800000000000001E-2</v>
          </cell>
          <cell r="E392">
            <v>1.4800000000000001E-2</v>
          </cell>
        </row>
        <row r="393">
          <cell r="A393" t="str">
            <v>PER0733AU</v>
          </cell>
          <cell r="B393" t="str">
            <v>Perpetual Global Share Fund</v>
          </cell>
          <cell r="D393">
            <v>9.8999999999999991E-3</v>
          </cell>
          <cell r="E393">
            <v>9.8999999999999991E-3</v>
          </cell>
        </row>
        <row r="394">
          <cell r="A394" t="str">
            <v>PER0077AU</v>
          </cell>
          <cell r="B394" t="str">
            <v>Perpetual Wholesale Conservative Growth Fund</v>
          </cell>
          <cell r="D394">
            <v>9.4999999999999998E-3</v>
          </cell>
          <cell r="E394">
            <v>9.4999999999999998E-3</v>
          </cell>
        </row>
        <row r="395">
          <cell r="A395" t="str">
            <v>PER0102AU</v>
          </cell>
          <cell r="B395" t="str">
            <v>Perpetual Wholesale Concentrated Equity Fund</v>
          </cell>
          <cell r="D395">
            <v>1.1000000000000001E-2</v>
          </cell>
          <cell r="E395">
            <v>1.1000000000000001E-2</v>
          </cell>
        </row>
        <row r="396">
          <cell r="A396" t="str">
            <v>PER0114AU</v>
          </cell>
          <cell r="B396" t="str">
            <v>Perpetual Wholesale Diversified Growth Fund</v>
          </cell>
          <cell r="D396">
            <v>1.0200000000000001E-2</v>
          </cell>
          <cell r="E396">
            <v>1.0200000000000001E-2</v>
          </cell>
        </row>
        <row r="397">
          <cell r="A397" t="str">
            <v>PER0116AU</v>
          </cell>
          <cell r="B397" t="str">
            <v>Perpetual Wholesale Ethical SRI Fund</v>
          </cell>
          <cell r="D397">
            <v>1.18E-2</v>
          </cell>
          <cell r="E397">
            <v>1.18E-2</v>
          </cell>
        </row>
        <row r="398">
          <cell r="A398" t="str">
            <v>PER0258AU</v>
          </cell>
          <cell r="B398" t="str">
            <v>Perpetual Exact Market Return Fund</v>
          </cell>
          <cell r="D398">
            <v>0</v>
          </cell>
          <cell r="E398">
            <v>0</v>
          </cell>
        </row>
        <row r="399">
          <cell r="A399" t="str">
            <v>PER0260AU</v>
          </cell>
          <cell r="B399" t="str">
            <v>Perpetual Wholesale Diversified Income Fund</v>
          </cell>
          <cell r="D399">
            <v>6.0000000000000001E-3</v>
          </cell>
          <cell r="E399">
            <v>6.0000000000000001E-3</v>
          </cell>
        </row>
        <row r="400">
          <cell r="A400" t="str">
            <v>PER0270AU</v>
          </cell>
          <cell r="B400" t="str">
            <v>Pengana Emerging Companies Fund</v>
          </cell>
          <cell r="D400">
            <v>1.3300000000000001E-2</v>
          </cell>
          <cell r="E400">
            <v>2.0200000000000003E-2</v>
          </cell>
        </row>
        <row r="401">
          <cell r="A401" t="str">
            <v>PER0556AU</v>
          </cell>
          <cell r="B401" t="str">
            <v xml:space="preserve">Perpetual Diversifed Real Return Fund </v>
          </cell>
          <cell r="D401">
            <v>9.7000000000000003E-3</v>
          </cell>
          <cell r="E401">
            <v>9.7000000000000003E-3</v>
          </cell>
        </row>
        <row r="402">
          <cell r="A402" t="str">
            <v>PER0634AU</v>
          </cell>
          <cell r="B402" t="str">
            <v>AQR Wholesale Managed Futures Fund</v>
          </cell>
          <cell r="D402">
            <v>1.3000000000000001E-2</v>
          </cell>
          <cell r="E402">
            <v>1.7400000000000002E-2</v>
          </cell>
        </row>
        <row r="403">
          <cell r="A403" t="str">
            <v>PER0727AU</v>
          </cell>
          <cell r="B403" t="str">
            <v>JP Morgan Global Strategic Bond Fund</v>
          </cell>
          <cell r="D403">
            <v>5.0000000000000001E-3</v>
          </cell>
          <cell r="E403">
            <v>5.0000000000000001E-3</v>
          </cell>
        </row>
        <row r="404">
          <cell r="A404" t="str">
            <v>PIC6396AU</v>
          </cell>
          <cell r="B404" t="str">
            <v>PIMCO ESG Global Bond Fund - Wholesale Class</v>
          </cell>
          <cell r="D404">
            <v>7.9000000000000008E-3</v>
          </cell>
          <cell r="E404">
            <v>7.9000000000000008E-3</v>
          </cell>
        </row>
        <row r="405">
          <cell r="A405" t="str">
            <v>PIM4806AU</v>
          </cell>
          <cell r="B405" t="str">
            <v>Melior Australian Impact Fund</v>
          </cell>
          <cell r="D405">
            <v>1.2E-2</v>
          </cell>
          <cell r="E405">
            <v>1.2E-2</v>
          </cell>
        </row>
        <row r="406">
          <cell r="A406" t="str">
            <v>PIXX</v>
          </cell>
          <cell r="B406" t="str">
            <v>Platinum International Fund</v>
          </cell>
          <cell r="C406">
            <v>1.7600000000000001E-2</v>
          </cell>
          <cell r="D406" t="e">
            <v>#N/A</v>
          </cell>
          <cell r="E406">
            <v>1.7600000000000001E-2</v>
          </cell>
        </row>
        <row r="407">
          <cell r="A407" t="str">
            <v>PLA0001AU</v>
          </cell>
          <cell r="B407" t="str">
            <v>Platinum European Fund</v>
          </cell>
          <cell r="D407">
            <v>1.4199999999999999E-2</v>
          </cell>
          <cell r="E407">
            <v>1.4199999999999999E-2</v>
          </cell>
        </row>
        <row r="408">
          <cell r="A408" t="str">
            <v>PLA0002AU</v>
          </cell>
          <cell r="B408" t="str">
            <v>Platinum International Fund</v>
          </cell>
          <cell r="D408">
            <v>1.4800000000000001E-2</v>
          </cell>
          <cell r="E408">
            <v>1.4800000000000001E-2</v>
          </cell>
        </row>
        <row r="409">
          <cell r="A409" t="str">
            <v>PLA0003AU</v>
          </cell>
          <cell r="B409" t="str">
            <v>Platinum Japan Fund</v>
          </cell>
          <cell r="D409">
            <v>1.38E-2</v>
          </cell>
          <cell r="E409">
            <v>1.38E-2</v>
          </cell>
        </row>
        <row r="410">
          <cell r="A410" t="str">
            <v>PLA0004AU</v>
          </cell>
          <cell r="B410" t="str">
            <v>Platinum Asia Fund</v>
          </cell>
          <cell r="D410">
            <v>1.37E-2</v>
          </cell>
          <cell r="E410">
            <v>1.37E-2</v>
          </cell>
        </row>
        <row r="411">
          <cell r="A411" t="str">
            <v>PLA0100AU</v>
          </cell>
          <cell r="B411" t="str">
            <v>Platinum International Brands Fund</v>
          </cell>
          <cell r="D411">
            <v>1.6500000000000001E-2</v>
          </cell>
          <cell r="E411">
            <v>1.6500000000000001E-2</v>
          </cell>
        </row>
        <row r="412">
          <cell r="A412" t="str">
            <v>PLA0101AU</v>
          </cell>
          <cell r="B412" t="str">
            <v>Platinum International Technology Fund</v>
          </cell>
          <cell r="D412">
            <v>1.37E-2</v>
          </cell>
          <cell r="E412">
            <v>1.37E-2</v>
          </cell>
        </row>
        <row r="413">
          <cell r="A413" t="str">
            <v>PMC0100AU</v>
          </cell>
          <cell r="B413" t="str">
            <v>PM Capital Global Companies Fund</v>
          </cell>
          <cell r="D413">
            <v>1.1200000000000002E-2</v>
          </cell>
          <cell r="E413">
            <v>2.1000000000000001E-2</v>
          </cell>
        </row>
        <row r="414">
          <cell r="A414" t="str">
            <v>PMC0101AU</v>
          </cell>
          <cell r="B414" t="str">
            <v>PM Capital Australian Companies Fund</v>
          </cell>
          <cell r="D414">
            <v>1.1000000000000001E-2</v>
          </cell>
          <cell r="E414">
            <v>1.9900000000000001E-2</v>
          </cell>
        </row>
        <row r="415">
          <cell r="A415" t="str">
            <v>PMC0103AU</v>
          </cell>
          <cell r="B415" t="str">
            <v>PM Capital Enhanced Yield Fund</v>
          </cell>
          <cell r="D415">
            <v>5.5000000000000005E-3</v>
          </cell>
          <cell r="E415">
            <v>9.9000000000000008E-3</v>
          </cell>
        </row>
        <row r="416">
          <cell r="A416" t="str">
            <v>PPL0036AU</v>
          </cell>
          <cell r="B416" t="str">
            <v>Intermede Global Equities Fund</v>
          </cell>
          <cell r="D416">
            <v>9.8999999999999991E-3</v>
          </cell>
          <cell r="E416">
            <v>9.8999999999999991E-3</v>
          </cell>
        </row>
        <row r="417">
          <cell r="A417" t="str">
            <v>PPL0106AU</v>
          </cell>
          <cell r="B417" t="str">
            <v>Antares High Growth Shares Fund</v>
          </cell>
          <cell r="D417">
            <v>1.0500000000000001E-2</v>
          </cell>
          <cell r="E417">
            <v>1.15E-2</v>
          </cell>
        </row>
        <row r="418">
          <cell r="A418" t="str">
            <v>PPL0115AU</v>
          </cell>
          <cell r="B418" t="str">
            <v>Antares Elite Opportunities Fund</v>
          </cell>
          <cell r="D418">
            <v>6.9999999999999993E-3</v>
          </cell>
          <cell r="E418">
            <v>7.7999999999999996E-3</v>
          </cell>
        </row>
        <row r="419">
          <cell r="A419" t="str">
            <v>PVA0011AU</v>
          </cell>
          <cell r="B419" t="str">
            <v>Prime Value Growth Fund - Class B</v>
          </cell>
          <cell r="D419">
            <v>1.0200000000000001E-2</v>
          </cell>
          <cell r="E419">
            <v>1.0200000000000001E-2</v>
          </cell>
        </row>
        <row r="420">
          <cell r="A420" t="str">
            <v>PVA0022AU</v>
          </cell>
          <cell r="B420" t="str">
            <v>Prime Value Imputation Fund - Class B</v>
          </cell>
          <cell r="D420">
            <v>1.0200000000000001E-2</v>
          </cell>
          <cell r="E420">
            <v>1.0200000000000001E-2</v>
          </cell>
        </row>
        <row r="421">
          <cell r="A421" t="str">
            <v>PWA0822AU</v>
          </cell>
          <cell r="B421" t="str">
            <v>BlackRock Tactical Growth Fund</v>
          </cell>
          <cell r="D421">
            <v>9.0000000000000011E-3</v>
          </cell>
          <cell r="E421">
            <v>9.0000000000000011E-3</v>
          </cell>
        </row>
        <row r="422">
          <cell r="A422" t="str">
            <v>QAU</v>
          </cell>
          <cell r="B422" t="str">
            <v xml:space="preserve">BetaShares Gold Bullion ETF (A$ Hedged)            </v>
          </cell>
          <cell r="C422">
            <v>5.8999999999999999E-3</v>
          </cell>
          <cell r="D422" t="e">
            <v>#N/A</v>
          </cell>
          <cell r="E422">
            <v>5.8999999999999999E-3</v>
          </cell>
        </row>
        <row r="423">
          <cell r="A423" t="str">
            <v>QMIX</v>
          </cell>
          <cell r="B423" t="str">
            <v xml:space="preserve">SPDR MSCI World Quality Mix Fund </v>
          </cell>
          <cell r="C423">
            <v>4.0000000000000001E-3</v>
          </cell>
          <cell r="D423" t="e">
            <v>#N/A</v>
          </cell>
          <cell r="E423">
            <v>4.0000000000000001E-3</v>
          </cell>
        </row>
        <row r="424">
          <cell r="A424" t="str">
            <v>QOZ</v>
          </cell>
          <cell r="B424" t="str">
            <v>BetaShares FTSE RAFI Australia 200 ETF</v>
          </cell>
          <cell r="C424">
            <v>4.0000000000000001E-3</v>
          </cell>
          <cell r="D424" t="e">
            <v>#N/A</v>
          </cell>
          <cell r="E424">
            <v>4.0000000000000001E-3</v>
          </cell>
        </row>
        <row r="425">
          <cell r="A425" t="str">
            <v>QPON</v>
          </cell>
          <cell r="B425" t="str">
            <v>BetaShares Australian Bank Senior Floating Rate Bond ETF</v>
          </cell>
          <cell r="C425">
            <v>2.2000000000000001E-3</v>
          </cell>
          <cell r="D425" t="e">
            <v>#N/A</v>
          </cell>
          <cell r="E425">
            <v>2.2000000000000001E-3</v>
          </cell>
        </row>
        <row r="426">
          <cell r="A426" t="str">
            <v>QUAL</v>
          </cell>
          <cell r="B426" t="str">
            <v>VanEck Vectors MSCI World ex Australia Quality ETF</v>
          </cell>
          <cell r="C426">
            <v>4.0000000000000001E-3</v>
          </cell>
          <cell r="D426" t="e">
            <v>#N/A</v>
          </cell>
          <cell r="E426">
            <v>4.0000000000000001E-3</v>
          </cell>
        </row>
        <row r="427">
          <cell r="A427" t="str">
            <v>QUS</v>
          </cell>
          <cell r="B427" t="str">
            <v>BetaShares S&amp;P 500 Equal Weight ETF</v>
          </cell>
          <cell r="C427">
            <v>2.8999999999999998E-3</v>
          </cell>
          <cell r="D427" t="e">
            <v>#N/A</v>
          </cell>
          <cell r="E427">
            <v>2.8999999999999998E-3</v>
          </cell>
        </row>
        <row r="428">
          <cell r="A428" t="str">
            <v>REIT</v>
          </cell>
          <cell r="B428" t="str">
            <v>VanEck Vectors FTSE International Property (Hedged) ETF</v>
          </cell>
          <cell r="C428">
            <v>4.3E-3</v>
          </cell>
          <cell r="D428" t="e">
            <v>#N/A</v>
          </cell>
          <cell r="E428">
            <v>4.3E-3</v>
          </cell>
        </row>
        <row r="429">
          <cell r="A429" t="str">
            <v>RFA0025AU</v>
          </cell>
          <cell r="B429" t="str">
            <v>Pendal Horizon Sustainable Australian Share Fund</v>
          </cell>
          <cell r="D429">
            <v>9.4999999999999998E-3</v>
          </cell>
          <cell r="E429">
            <v>9.4999999999999998E-3</v>
          </cell>
        </row>
        <row r="430">
          <cell r="A430" t="str">
            <v>RFA0059AU</v>
          </cell>
          <cell r="B430" t="str">
            <v>Pendal Focus Australian Share Fund</v>
          </cell>
          <cell r="D430">
            <v>7.4999999999999997E-3</v>
          </cell>
          <cell r="E430">
            <v>8.3000000000000001E-3</v>
          </cell>
        </row>
        <row r="431">
          <cell r="A431" t="str">
            <v>RFA0103AU</v>
          </cell>
          <cell r="B431" t="str">
            <v>Pendal Imputation Fund</v>
          </cell>
          <cell r="D431">
            <v>9.0000000000000011E-3</v>
          </cell>
          <cell r="E431">
            <v>9.0000000000000011E-3</v>
          </cell>
        </row>
        <row r="432">
          <cell r="A432" t="str">
            <v>RFA0811AU</v>
          </cell>
          <cell r="B432" t="str">
            <v xml:space="preserve">Pendal Sustainable Conservative Fund </v>
          </cell>
          <cell r="D432">
            <v>6.9999999999999993E-3</v>
          </cell>
          <cell r="E432">
            <v>6.9999999999999993E-3</v>
          </cell>
        </row>
        <row r="433">
          <cell r="A433" t="str">
            <v>RFA0813AU</v>
          </cell>
          <cell r="B433" t="str">
            <v>Pendal Fixed Interest Fund</v>
          </cell>
          <cell r="D433">
            <v>4.5000000000000005E-3</v>
          </cell>
          <cell r="E433">
            <v>4.5000000000000005E-3</v>
          </cell>
        </row>
        <row r="434">
          <cell r="A434" t="str">
            <v>RFA0815AU</v>
          </cell>
          <cell r="B434" t="str">
            <v>Pendal Active Balanced Fund</v>
          </cell>
          <cell r="D434">
            <v>9.4999999999999998E-3</v>
          </cell>
          <cell r="E434">
            <v>9.4999999999999998E-3</v>
          </cell>
        </row>
        <row r="435">
          <cell r="A435" t="str">
            <v>RFA0817AU</v>
          </cell>
          <cell r="B435" t="str">
            <v>Pendal Property Investment Fund</v>
          </cell>
          <cell r="D435">
            <v>6.5000000000000006E-3</v>
          </cell>
          <cell r="E435">
            <v>6.5000000000000006E-3</v>
          </cell>
        </row>
        <row r="436">
          <cell r="A436" t="str">
            <v>RFA0818AU</v>
          </cell>
          <cell r="B436" t="str">
            <v>Pendal Australian Share Fund</v>
          </cell>
          <cell r="D436">
            <v>7.9000000000000008E-3</v>
          </cell>
          <cell r="E436">
            <v>7.9000000000000008E-3</v>
          </cell>
        </row>
        <row r="437">
          <cell r="A437" t="str">
            <v>RFA0819AU</v>
          </cell>
          <cell r="B437" t="str">
            <v xml:space="preserve">Pendal Smaller Companies Fund </v>
          </cell>
          <cell r="D437">
            <v>1.24E-2</v>
          </cell>
          <cell r="E437">
            <v>1.24E-2</v>
          </cell>
        </row>
        <row r="438">
          <cell r="A438" t="str">
            <v>RFA0821AU</v>
          </cell>
          <cell r="B438" t="str">
            <v>Pendal Concentrated Global Share Fund No.2</v>
          </cell>
          <cell r="D438">
            <v>9.0000000000000011E-3</v>
          </cell>
          <cell r="E438">
            <v>9.0000000000000011E-3</v>
          </cell>
        </row>
        <row r="439">
          <cell r="A439" t="str">
            <v>RIM0001AU</v>
          </cell>
          <cell r="B439" t="str">
            <v xml:space="preserve">Russell Investments Balanced Fund Class A </v>
          </cell>
          <cell r="D439">
            <v>8.8000000000000005E-3</v>
          </cell>
          <cell r="E439">
            <v>9.0000000000000011E-3</v>
          </cell>
        </row>
        <row r="440">
          <cell r="A440" t="str">
            <v>RIM0002AU</v>
          </cell>
          <cell r="B440" t="str">
            <v xml:space="preserve">Russell Investments Conservative Fund Class A </v>
          </cell>
          <cell r="D440">
            <v>7.0999999999999995E-3</v>
          </cell>
          <cell r="E440">
            <v>7.1999999999999998E-3</v>
          </cell>
        </row>
        <row r="441">
          <cell r="A441" t="str">
            <v>RIM0003AU</v>
          </cell>
          <cell r="B441" t="str">
            <v xml:space="preserve">Russell Investments Diversified 50 Fund Class A </v>
          </cell>
          <cell r="D441">
            <v>8.199999999999999E-3</v>
          </cell>
          <cell r="E441">
            <v>8.2999999999999984E-3</v>
          </cell>
        </row>
        <row r="442">
          <cell r="A442" t="str">
            <v>RIM0004AU</v>
          </cell>
          <cell r="B442" t="str">
            <v xml:space="preserve">Russell Investments Growth Fund Class A </v>
          </cell>
          <cell r="D442">
            <v>9.4999999999999998E-3</v>
          </cell>
          <cell r="E442">
            <v>9.7000000000000003E-3</v>
          </cell>
        </row>
        <row r="443">
          <cell r="A443" t="str">
            <v>RIM0006AU</v>
          </cell>
          <cell r="B443" t="str">
            <v xml:space="preserve">Russell Australian Shares Fund Class A </v>
          </cell>
          <cell r="D443">
            <v>8.8999999999999999E-3</v>
          </cell>
          <cell r="E443">
            <v>8.8999999999999999E-3</v>
          </cell>
        </row>
        <row r="444">
          <cell r="A444" t="str">
            <v>RIM0008AU</v>
          </cell>
          <cell r="B444" t="str">
            <v xml:space="preserve">Russell International Shares Fund Class A </v>
          </cell>
          <cell r="D444">
            <v>1.04E-2</v>
          </cell>
          <cell r="E444">
            <v>1.04E-2</v>
          </cell>
        </row>
        <row r="445">
          <cell r="A445" t="str">
            <v>RIM0009AU</v>
          </cell>
          <cell r="B445" t="str">
            <v xml:space="preserve">Russell International Shares Fund - $A Hedged Class A </v>
          </cell>
          <cell r="D445">
            <v>1.09E-2</v>
          </cell>
          <cell r="E445">
            <v>1.09E-2</v>
          </cell>
        </row>
        <row r="446">
          <cell r="A446" t="str">
            <v>RIM0011AU</v>
          </cell>
          <cell r="B446" t="str">
            <v>Russell Investments Balanced Fund Class C</v>
          </cell>
          <cell r="D446">
            <v>8.8000000000000005E-3</v>
          </cell>
          <cell r="E446">
            <v>9.0000000000000011E-3</v>
          </cell>
        </row>
        <row r="447">
          <cell r="A447" t="str">
            <v>RIM0012AU</v>
          </cell>
          <cell r="B447" t="str">
            <v>Russell Investments Conservative Fund Class C</v>
          </cell>
          <cell r="D447">
            <v>7.0999999999999995E-3</v>
          </cell>
          <cell r="E447">
            <v>7.1999999999999998E-3</v>
          </cell>
        </row>
        <row r="448">
          <cell r="A448" t="str">
            <v>RIM0013AU</v>
          </cell>
          <cell r="B448" t="str">
            <v>Russell Investments Diversified 50 Fund Class C</v>
          </cell>
          <cell r="D448">
            <v>8.199999999999999E-3</v>
          </cell>
          <cell r="E448">
            <v>8.2999999999999984E-3</v>
          </cell>
        </row>
        <row r="449">
          <cell r="A449" t="str">
            <v>RIM0014AU</v>
          </cell>
          <cell r="B449" t="str">
            <v>Russell Investments Growth Fund Class C</v>
          </cell>
          <cell r="D449">
            <v>9.4999999999999998E-3</v>
          </cell>
          <cell r="E449">
            <v>9.7000000000000003E-3</v>
          </cell>
        </row>
        <row r="450">
          <cell r="A450" t="str">
            <v>RIM0015AU</v>
          </cell>
          <cell r="B450" t="str">
            <v>Russell Investments Australian Shares Fund Class C</v>
          </cell>
          <cell r="D450">
            <v>8.8999999999999999E-3</v>
          </cell>
          <cell r="E450">
            <v>8.8999999999999999E-3</v>
          </cell>
        </row>
        <row r="451">
          <cell r="A451" t="str">
            <v>RIM0016AU</v>
          </cell>
          <cell r="B451" t="str">
            <v>Russell Investments International Shares Fund Class C</v>
          </cell>
          <cell r="D451">
            <v>1.04E-2</v>
          </cell>
          <cell r="E451">
            <v>1.04E-2</v>
          </cell>
        </row>
        <row r="452">
          <cell r="A452" t="str">
            <v>RIM0017AU</v>
          </cell>
          <cell r="B452" t="str">
            <v>Russell Investments International Shares Fund - $A Hedged Class C</v>
          </cell>
          <cell r="D452">
            <v>1.09E-2</v>
          </cell>
          <cell r="E452">
            <v>1.09E-2</v>
          </cell>
        </row>
        <row r="453">
          <cell r="A453" t="str">
            <v>RIM0018AU</v>
          </cell>
          <cell r="B453" t="str">
            <v>Ventura Wholesale Conservative Fund</v>
          </cell>
          <cell r="D453">
            <v>7.0999999999999995E-3</v>
          </cell>
          <cell r="E453">
            <v>7.1999999999999998E-3</v>
          </cell>
        </row>
        <row r="454">
          <cell r="A454" t="str">
            <v>RIM0019AU</v>
          </cell>
          <cell r="B454" t="str">
            <v>Ventura Wholesale Diversified 50 Fund</v>
          </cell>
          <cell r="D454">
            <v>8.199999999999999E-3</v>
          </cell>
          <cell r="E454">
            <v>8.2999999999999984E-3</v>
          </cell>
        </row>
        <row r="455">
          <cell r="A455" t="str">
            <v>RIM0020AU</v>
          </cell>
          <cell r="B455" t="str">
            <v>Ventura Wholesale Growth 70 Fund</v>
          </cell>
          <cell r="D455">
            <v>8.8000000000000005E-3</v>
          </cell>
          <cell r="E455">
            <v>9.0000000000000011E-3</v>
          </cell>
        </row>
        <row r="456">
          <cell r="A456" t="str">
            <v>RIM0023AU</v>
          </cell>
          <cell r="B456" t="str">
            <v>Russell Investments Portfolio Series - Conservative</v>
          </cell>
          <cell r="D456">
            <v>9.4999999999999998E-3</v>
          </cell>
          <cell r="E456">
            <v>9.5999999999999992E-3</v>
          </cell>
        </row>
        <row r="457">
          <cell r="A457" t="str">
            <v>RIM0024AU</v>
          </cell>
          <cell r="B457" t="str">
            <v>Russell Investments Portfolio Series - Balanced</v>
          </cell>
          <cell r="D457">
            <v>9.7000000000000003E-3</v>
          </cell>
          <cell r="E457">
            <v>9.9000000000000008E-3</v>
          </cell>
        </row>
        <row r="458">
          <cell r="A458" t="str">
            <v>RIM0025AU</v>
          </cell>
          <cell r="B458" t="str">
            <v>Russell Portfolio Series - Growth</v>
          </cell>
          <cell r="D458">
            <v>1.0700000000000001E-2</v>
          </cell>
          <cell r="E458">
            <v>1.0900000000000002E-2</v>
          </cell>
        </row>
        <row r="459">
          <cell r="A459" t="str">
            <v>RIM0029AU</v>
          </cell>
          <cell r="B459" t="str">
            <v>Russell Australian Opportunities Fund</v>
          </cell>
          <cell r="D459">
            <v>1.1299999999999999E-2</v>
          </cell>
          <cell r="E459">
            <v>1.2799999999999999E-2</v>
          </cell>
        </row>
        <row r="460">
          <cell r="A460" t="str">
            <v>RIM0030AU</v>
          </cell>
          <cell r="B460" t="str">
            <v>Russell Investments High Growth Fund Class C</v>
          </cell>
          <cell r="D460">
            <v>1.04E-2</v>
          </cell>
          <cell r="E460">
            <v>1.0699999999999999E-2</v>
          </cell>
        </row>
        <row r="461">
          <cell r="A461" t="str">
            <v>RIM0031AU</v>
          </cell>
          <cell r="B461" t="str">
            <v>Russell International Property Securities Fund $A Hedged</v>
          </cell>
          <cell r="D461">
            <v>9.3999999999999986E-3</v>
          </cell>
          <cell r="E461">
            <v>9.3999999999999986E-3</v>
          </cell>
        </row>
        <row r="462">
          <cell r="A462" t="str">
            <v>RIM0032AU</v>
          </cell>
          <cell r="B462" t="str">
            <v>Russell Global Opportunities Fund</v>
          </cell>
          <cell r="D462">
            <v>1.1200000000000002E-2</v>
          </cell>
          <cell r="E462">
            <v>1.1200000000000002E-2</v>
          </cell>
        </row>
        <row r="463">
          <cell r="A463" t="str">
            <v>RIM0034AU</v>
          </cell>
          <cell r="B463" t="str">
            <v xml:space="preserve">Russell High Growth Fund Class A </v>
          </cell>
          <cell r="D463">
            <v>9.3999999999999986E-3</v>
          </cell>
          <cell r="E463">
            <v>9.6999999999999986E-3</v>
          </cell>
        </row>
        <row r="464">
          <cell r="A464" t="str">
            <v>RIM0042AU</v>
          </cell>
          <cell r="B464" t="str">
            <v>Russell Global Listed Infrastructure Fund - $A Hedged</v>
          </cell>
          <cell r="D464">
            <v>1.2E-2</v>
          </cell>
          <cell r="E464">
            <v>1.2E-2</v>
          </cell>
        </row>
        <row r="465">
          <cell r="A465" t="str">
            <v>RIM0087AU</v>
          </cell>
          <cell r="B465" t="str">
            <v>Russell Investments Multi-Asset Growth Strategy Fund Plus</v>
          </cell>
          <cell r="D465">
            <v>1.0700000000000001E-2</v>
          </cell>
          <cell r="E465">
            <v>1.1200000000000002E-2</v>
          </cell>
        </row>
        <row r="466">
          <cell r="A466" t="str">
            <v>RIM0089AU</v>
          </cell>
          <cell r="B466" t="str">
            <v>Russell Investments Multi-Asset Income Strategy Fund</v>
          </cell>
          <cell r="D466">
            <v>8.3999999999999995E-3</v>
          </cell>
          <cell r="E466">
            <v>8.6E-3</v>
          </cell>
        </row>
        <row r="467">
          <cell r="A467" t="str">
            <v>ROBO</v>
          </cell>
          <cell r="B467" t="str">
            <v>ETFS ROBO Global Robotics and Automation ETF</v>
          </cell>
          <cell r="C467">
            <v>6.8999999999999999E-3</v>
          </cell>
          <cell r="D467" t="e">
            <v>#N/A</v>
          </cell>
          <cell r="E467">
            <v>6.8999999999999999E-3</v>
          </cell>
        </row>
        <row r="468">
          <cell r="A468" t="str">
            <v>SBC0007AU</v>
          </cell>
          <cell r="B468" t="str">
            <v>UBS Diversified Fixed Income Fund</v>
          </cell>
          <cell r="D468">
            <v>5.5000000000000005E-3</v>
          </cell>
          <cell r="E468">
            <v>5.5000000000000005E-3</v>
          </cell>
        </row>
        <row r="469">
          <cell r="A469" t="str">
            <v>SBC0811AU</v>
          </cell>
          <cell r="B469" t="str">
            <v>UBS Cash Fund</v>
          </cell>
          <cell r="D469">
            <v>2E-3</v>
          </cell>
          <cell r="E469">
            <v>2E-3</v>
          </cell>
        </row>
        <row r="470">
          <cell r="A470" t="str">
            <v>SBC0812AU</v>
          </cell>
          <cell r="B470" t="str">
            <v>UBS Short-Term Fixed Income Fund</v>
          </cell>
          <cell r="D470">
            <v>2E-3</v>
          </cell>
          <cell r="E470">
            <v>2E-3</v>
          </cell>
        </row>
        <row r="471">
          <cell r="A471" t="str">
            <v>SBC0813AU</v>
          </cell>
          <cell r="B471" t="str">
            <v>UBS Australian Bond Fund</v>
          </cell>
          <cell r="D471">
            <v>4.5000000000000005E-3</v>
          </cell>
          <cell r="E471">
            <v>4.5000000000000005E-3</v>
          </cell>
        </row>
        <row r="472">
          <cell r="A472" t="str">
            <v>SBC0814AU</v>
          </cell>
          <cell r="B472" t="str">
            <v>UBS Defensive Investment Fund</v>
          </cell>
          <cell r="D472">
            <v>9.1000000000000004E-3</v>
          </cell>
          <cell r="E472">
            <v>9.1000000000000004E-3</v>
          </cell>
        </row>
        <row r="473">
          <cell r="A473" t="str">
            <v>SBC0815AU</v>
          </cell>
          <cell r="B473" t="str">
            <v>UBS Balanced Investment Fund</v>
          </cell>
          <cell r="D473">
            <v>1.03E-2</v>
          </cell>
          <cell r="E473">
            <v>1.03E-2</v>
          </cell>
        </row>
        <row r="474">
          <cell r="A474" t="str">
            <v>SBC0816AU</v>
          </cell>
          <cell r="B474" t="str">
            <v>UBS Property Securities Fund</v>
          </cell>
          <cell r="D474">
            <v>8.5000000000000006E-3</v>
          </cell>
          <cell r="E474">
            <v>8.5000000000000006E-3</v>
          </cell>
        </row>
        <row r="475">
          <cell r="A475" t="str">
            <v>SBC0817AU</v>
          </cell>
          <cell r="B475" t="str">
            <v>UBS Australian Share Fund</v>
          </cell>
          <cell r="D475">
            <v>8.0000000000000002E-3</v>
          </cell>
          <cell r="E475">
            <v>8.0000000000000002E-3</v>
          </cell>
        </row>
        <row r="476">
          <cell r="A476" t="str">
            <v>SBC0819AU</v>
          </cell>
          <cell r="B476" t="str">
            <v>UBS International Bond Fund</v>
          </cell>
          <cell r="D476">
            <v>4.8999999999999998E-3</v>
          </cell>
          <cell r="E476">
            <v>4.8999999999999998E-3</v>
          </cell>
        </row>
        <row r="477">
          <cell r="A477" t="str">
            <v>SBC0822AU</v>
          </cell>
          <cell r="B477" t="str">
            <v>UBS International Share^^</v>
          </cell>
          <cell r="D477">
            <v>0.01</v>
          </cell>
          <cell r="E477">
            <v>0.01</v>
          </cell>
        </row>
        <row r="478">
          <cell r="A478" t="str">
            <v>SCH0002AU</v>
          </cell>
          <cell r="B478" t="str">
            <v>Schroder Australian Equity Fund</v>
          </cell>
          <cell r="D478">
            <v>6.1999999999999998E-3</v>
          </cell>
          <cell r="E478">
            <v>6.1999999999999998E-3</v>
          </cell>
        </row>
        <row r="479">
          <cell r="A479" t="str">
            <v>SCH0010AU</v>
          </cell>
          <cell r="B479" t="str">
            <v>Schroder Strategic Growth Fund - Professional Class</v>
          </cell>
          <cell r="D479">
            <v>6.0999999999999995E-3</v>
          </cell>
          <cell r="E479">
            <v>6.0999999999999995E-3</v>
          </cell>
        </row>
        <row r="480">
          <cell r="A480" t="str">
            <v>SCH0028AU</v>
          </cell>
          <cell r="B480" t="str">
            <v>Schroder Fixed Income Fund - Wholesale Class</v>
          </cell>
          <cell r="D480">
            <v>4.5000000000000005E-3</v>
          </cell>
          <cell r="E480">
            <v>4.5000000000000005E-3</v>
          </cell>
        </row>
        <row r="481">
          <cell r="A481" t="str">
            <v>SCH0032AU</v>
          </cell>
          <cell r="B481" t="str">
            <v>Schroder Global Value Fund (Hedged)</v>
          </cell>
          <cell r="D481">
            <v>7.4999999999999997E-3</v>
          </cell>
          <cell r="E481">
            <v>7.4999999999999997E-3</v>
          </cell>
        </row>
        <row r="482">
          <cell r="A482" t="str">
            <v>SCH0047AU</v>
          </cell>
          <cell r="B482" t="str">
            <v>Schroder Real Return Fund</v>
          </cell>
          <cell r="D482">
            <v>8.6999999999999994E-3</v>
          </cell>
          <cell r="E482">
            <v>8.7999999999999988E-3</v>
          </cell>
        </row>
        <row r="483">
          <cell r="A483" t="str">
            <v>SCH0101AU</v>
          </cell>
          <cell r="B483" t="str">
            <v>Schroder Wholesale Australian Equity Fund</v>
          </cell>
          <cell r="D483">
            <v>8.0000000000000002E-3</v>
          </cell>
          <cell r="E483">
            <v>8.0000000000000002E-3</v>
          </cell>
        </row>
        <row r="484">
          <cell r="A484" t="str">
            <v>SCH0102AU</v>
          </cell>
          <cell r="B484" t="str">
            <v>Schroder Sustainable Growth Fund</v>
          </cell>
          <cell r="D484">
            <v>8.6999999999999994E-3</v>
          </cell>
          <cell r="E484">
            <v>8.6999999999999994E-3</v>
          </cell>
        </row>
        <row r="485">
          <cell r="A485" t="str">
            <v>SCH0103AU</v>
          </cell>
          <cell r="B485" t="str">
            <v>Schroder Absolute Return Income Fund</v>
          </cell>
          <cell r="D485">
            <v>5.4000000000000003E-3</v>
          </cell>
          <cell r="E485">
            <v>0</v>
          </cell>
        </row>
        <row r="486">
          <cell r="A486" t="str">
            <v xml:space="preserve">SFY </v>
          </cell>
          <cell r="B486" t="str">
            <v xml:space="preserve">SPDR S&amp;P/ASX 50 </v>
          </cell>
          <cell r="C486">
            <v>2.8600000000000001E-3</v>
          </cell>
          <cell r="D486" t="e">
            <v>#N/A</v>
          </cell>
          <cell r="E486">
            <v>2.8600000000000001E-3</v>
          </cell>
        </row>
        <row r="487">
          <cell r="A487" t="str">
            <v>SLF</v>
          </cell>
          <cell r="B487" t="str">
            <v>SPDR S&amp;P/ASX 200 Listed Property</v>
          </cell>
          <cell r="C487">
            <v>4.0000000000000001E-3</v>
          </cell>
          <cell r="D487" t="e">
            <v>#N/A</v>
          </cell>
          <cell r="E487">
            <v>4.0000000000000001E-3</v>
          </cell>
        </row>
        <row r="488">
          <cell r="A488" t="str">
            <v>SLT2171AU</v>
          </cell>
          <cell r="B488" t="str">
            <v>Nanuk New World Fund</v>
          </cell>
          <cell r="D488">
            <v>1.1000000000000001E-2</v>
          </cell>
          <cell r="E488">
            <v>1.1000000000000001E-2</v>
          </cell>
        </row>
        <row r="489">
          <cell r="A489" t="str">
            <v>SLT2562AU</v>
          </cell>
          <cell r="B489" t="str">
            <v>Smarter Money Long-Short Credit Fund</v>
          </cell>
          <cell r="D489">
            <v>0.01</v>
          </cell>
          <cell r="E489">
            <v>1.8500000000000003E-2</v>
          </cell>
        </row>
        <row r="490">
          <cell r="A490" t="str">
            <v>SMAANT01S</v>
          </cell>
          <cell r="B490" t="str">
            <v>Antares Core Opportunities</v>
          </cell>
          <cell r="C490">
            <v>6.1999999999999998E-3</v>
          </cell>
          <cell r="D490" t="e">
            <v>#N/A</v>
          </cell>
          <cell r="E490">
            <v>6.1999999999999998E-3</v>
          </cell>
        </row>
        <row r="491">
          <cell r="A491" t="str">
            <v>SMAANT02S</v>
          </cell>
          <cell r="B491" t="str">
            <v>Antares Dividend Builder</v>
          </cell>
          <cell r="C491">
            <v>4.5999999999999999E-3</v>
          </cell>
          <cell r="D491" t="e">
            <v>#N/A</v>
          </cell>
          <cell r="E491">
            <v>4.5999999999999999E-3</v>
          </cell>
        </row>
        <row r="492">
          <cell r="A492" t="str">
            <v>SMABLK01S</v>
          </cell>
          <cell r="B492" t="str">
            <v>BlackRock iShares Enhanced Strategic Aggressive</v>
          </cell>
          <cell r="C492">
            <v>3.8400000000000001E-3</v>
          </cell>
          <cell r="D492" t="e">
            <v>#N/A</v>
          </cell>
          <cell r="E492">
            <v>3.8400000000000001E-3</v>
          </cell>
        </row>
        <row r="493">
          <cell r="A493" t="str">
            <v>SMABLK02S</v>
          </cell>
          <cell r="B493" t="str">
            <v>BlackRock iShares Enhanced Strategic Growth</v>
          </cell>
          <cell r="C493">
            <v>3.7799999999999999E-3</v>
          </cell>
          <cell r="D493" t="e">
            <v>#N/A</v>
          </cell>
          <cell r="E493">
            <v>3.7799999999999999E-3</v>
          </cell>
        </row>
        <row r="494">
          <cell r="A494" t="str">
            <v>SMABLK03S</v>
          </cell>
          <cell r="B494" t="str">
            <v>BlackRock iShares Enhanced Strategic Balanced</v>
          </cell>
          <cell r="C494">
            <v>3.7499999999999999E-3</v>
          </cell>
          <cell r="D494" t="e">
            <v>#N/A</v>
          </cell>
          <cell r="E494">
            <v>3.7499999999999999E-3</v>
          </cell>
        </row>
        <row r="495">
          <cell r="A495" t="str">
            <v>SMABLK04S</v>
          </cell>
          <cell r="B495" t="str">
            <v>BlackRock iShares Enhanced Strategic Moderate</v>
          </cell>
          <cell r="C495">
            <v>3.5400000000000002E-3</v>
          </cell>
          <cell r="D495" t="e">
            <v>#N/A</v>
          </cell>
          <cell r="E495">
            <v>3.5400000000000002E-3</v>
          </cell>
        </row>
        <row r="496">
          <cell r="A496" t="str">
            <v>SMABLK05S</v>
          </cell>
          <cell r="B496" t="str">
            <v>BlackRock iShares Enhanced Strategic Conservative</v>
          </cell>
          <cell r="C496">
            <v>3.4199999999999999E-3</v>
          </cell>
          <cell r="D496" t="e">
            <v>#N/A</v>
          </cell>
          <cell r="E496">
            <v>3.4199999999999999E-3</v>
          </cell>
        </row>
        <row r="497">
          <cell r="A497" t="str">
            <v>SMADNR01S</v>
          </cell>
          <cell r="B497" t="str">
            <v>DNR Capital Australian Equities High Conviction</v>
          </cell>
          <cell r="C497">
            <v>7.4999999999999997E-3</v>
          </cell>
          <cell r="D497" t="e">
            <v>#N/A</v>
          </cell>
          <cell r="E497">
            <v>7.4999999999999997E-3</v>
          </cell>
        </row>
        <row r="498">
          <cell r="A498" t="str">
            <v>SMADNR03S</v>
          </cell>
          <cell r="B498" t="str">
            <v>DNR Capital Australian Equities Income</v>
          </cell>
          <cell r="C498">
            <v>7.4999999999999997E-3</v>
          </cell>
          <cell r="D498" t="e">
            <v>#N/A</v>
          </cell>
          <cell r="E498">
            <v>7.4999999999999997E-3</v>
          </cell>
        </row>
        <row r="499">
          <cell r="A499" t="str">
            <v>SMAIBB02S</v>
          </cell>
          <cell r="B499" t="str">
            <v>Morningstar Australian Shares Income</v>
          </cell>
          <cell r="C499">
            <v>6.6E-3</v>
          </cell>
          <cell r="D499" t="e">
            <v>#N/A</v>
          </cell>
          <cell r="E499">
            <v>6.6E-3</v>
          </cell>
        </row>
        <row r="500">
          <cell r="A500" t="str">
            <v>SMAWTC01S</v>
          </cell>
          <cell r="B500" t="str">
            <v>Wealthtrac Balanced</v>
          </cell>
          <cell r="C500">
            <v>1.048E-2</v>
          </cell>
          <cell r="D500" t="e">
            <v>#N/A</v>
          </cell>
          <cell r="E500">
            <v>1.243E-2</v>
          </cell>
        </row>
        <row r="501">
          <cell r="A501" t="str">
            <v>SMAWTC02S</v>
          </cell>
          <cell r="B501" t="str">
            <v>Wealthtrac Conservative</v>
          </cell>
          <cell r="C501">
            <v>9.0100000000000006E-3</v>
          </cell>
          <cell r="D501" t="e">
            <v>#N/A</v>
          </cell>
          <cell r="E501">
            <v>1.022E-2</v>
          </cell>
        </row>
        <row r="502">
          <cell r="A502" t="str">
            <v>SMAWTC03S</v>
          </cell>
          <cell r="B502" t="str">
            <v>Wealthtrac Growth</v>
          </cell>
          <cell r="C502">
            <v>1.0999999999999999E-2</v>
          </cell>
          <cell r="D502" t="e">
            <v>#N/A</v>
          </cell>
          <cell r="E502">
            <v>1.3069999999999998E-2</v>
          </cell>
        </row>
        <row r="503">
          <cell r="A503" t="str">
            <v>SMAWTC04S</v>
          </cell>
          <cell r="B503" t="str">
            <v xml:space="preserve">Wealthtrac High Growth </v>
          </cell>
          <cell r="C503">
            <v>1.123E-2</v>
          </cell>
          <cell r="D503" t="e">
            <v>#N/A</v>
          </cell>
          <cell r="E503">
            <v>1.3469999999999999E-2</v>
          </cell>
        </row>
        <row r="504">
          <cell r="A504" t="str">
            <v>SMAWTC05S</v>
          </cell>
          <cell r="B504" t="str">
            <v xml:space="preserve">Wealthtrac Moderate </v>
          </cell>
          <cell r="C504">
            <v>9.7999999999999997E-3</v>
          </cell>
          <cell r="D504" t="e">
            <v>#N/A</v>
          </cell>
          <cell r="E504">
            <v>1.1509999999999999E-2</v>
          </cell>
        </row>
        <row r="505">
          <cell r="A505" t="str">
            <v>SOL0001AU</v>
          </cell>
          <cell r="B505" t="str">
            <v>Solaris Core Australian Equity Fund PA</v>
          </cell>
          <cell r="D505">
            <v>0</v>
          </cell>
          <cell r="E505">
            <v>0</v>
          </cell>
        </row>
        <row r="506">
          <cell r="A506" t="str">
            <v>SSB0026AU</v>
          </cell>
          <cell r="B506" t="str">
            <v>Legg Mason Martin Currie Real Income Fund</v>
          </cell>
          <cell r="D506">
            <v>8.5000000000000006E-3</v>
          </cell>
          <cell r="E506">
            <v>8.5000000000000006E-3</v>
          </cell>
        </row>
        <row r="507">
          <cell r="A507" t="str">
            <v>SSB0061AU</v>
          </cell>
          <cell r="B507" t="str">
            <v>Legg Mason Martin Currie Diversified Income Fund</v>
          </cell>
          <cell r="D507">
            <v>8.0000000000000002E-3</v>
          </cell>
          <cell r="E507">
            <v>8.0000000000000002E-3</v>
          </cell>
        </row>
        <row r="508">
          <cell r="A508" t="str">
            <v>SSB0122AU</v>
          </cell>
          <cell r="B508" t="str">
            <v xml:space="preserve">Legg Mason Western Asset Australian Bond Fund </v>
          </cell>
          <cell r="D508">
            <v>4.1999999999999997E-3</v>
          </cell>
          <cell r="E508">
            <v>4.1999999999999997E-3</v>
          </cell>
        </row>
        <row r="509">
          <cell r="A509" t="str">
            <v>SSB0130AU</v>
          </cell>
          <cell r="B509" t="str">
            <v>Legg Mason Martin Currie Tactical Allocation Trust - Class A</v>
          </cell>
          <cell r="D509">
            <v>8.0000000000000002E-3</v>
          </cell>
          <cell r="E509">
            <v>8.0000000000000002E-3</v>
          </cell>
        </row>
        <row r="510">
          <cell r="A510" t="str">
            <v>SSO</v>
          </cell>
          <cell r="B510" t="str">
            <v>SPDR S&amp;P/ASX Small Ordinaries</v>
          </cell>
          <cell r="C510">
            <v>5.0000000000000001E-3</v>
          </cell>
          <cell r="D510" t="e">
            <v>#N/A</v>
          </cell>
          <cell r="E510">
            <v>5.0000000000000001E-3</v>
          </cell>
        </row>
        <row r="511">
          <cell r="A511" t="str">
            <v>SST0013AU</v>
          </cell>
          <cell r="B511" t="str">
            <v>State Street International Equities Index^^</v>
          </cell>
          <cell r="D511">
            <v>1.8E-3</v>
          </cell>
          <cell r="E511">
            <v>1.8E-3</v>
          </cell>
        </row>
        <row r="512">
          <cell r="A512" t="str">
            <v>SST0048AU</v>
          </cell>
          <cell r="B512" t="str">
            <v xml:space="preserve">State Street Australian Equity Fund </v>
          </cell>
          <cell r="D512">
            <v>6.9999999999999993E-3</v>
          </cell>
          <cell r="E512">
            <v>6.9999999999999993E-3</v>
          </cell>
        </row>
        <row r="513">
          <cell r="A513" t="str">
            <v>SST0057AU</v>
          </cell>
          <cell r="B513" t="str">
            <v>State Street Climate ESG International Equity</v>
          </cell>
          <cell r="D513">
            <v>2.3999999999999998E-3</v>
          </cell>
          <cell r="E513">
            <v>2.3999999999999998E-3</v>
          </cell>
        </row>
        <row r="514">
          <cell r="A514" t="str">
            <v>STL0101AU</v>
          </cell>
          <cell r="B514" t="str">
            <v>Sandhurst IML Industrial Share Fund</v>
          </cell>
          <cell r="D514">
            <v>1.0500000000000001E-2</v>
          </cell>
          <cell r="E514">
            <v>1.0500000000000001E-2</v>
          </cell>
        </row>
        <row r="515">
          <cell r="A515" t="str">
            <v xml:space="preserve">STW </v>
          </cell>
          <cell r="B515" t="str">
            <v xml:space="preserve">SPDR S&amp;P/ASX 200 </v>
          </cell>
          <cell r="C515">
            <v>1.2999999999999999E-3</v>
          </cell>
          <cell r="D515" t="e">
            <v>#N/A</v>
          </cell>
          <cell r="E515">
            <v>1.2999999999999999E-3</v>
          </cell>
        </row>
        <row r="516">
          <cell r="A516" t="str">
            <v>SWI1413AU</v>
          </cell>
          <cell r="B516" t="str">
            <v>WCM Quality Global Growth (Managed Fund)</v>
          </cell>
          <cell r="D516">
            <v>1.3500000000000002E-2</v>
          </cell>
          <cell r="E516">
            <v>1.5800000000000002E-2</v>
          </cell>
        </row>
        <row r="517">
          <cell r="A517" t="str">
            <v>SWI4949AU</v>
          </cell>
          <cell r="B517" t="str">
            <v>WCM Quality Global Growth (Managed Fund) Class B (hedged)</v>
          </cell>
          <cell r="D517">
            <v>1.3500000000000002E-2</v>
          </cell>
          <cell r="E517">
            <v>1.3900000000000001E-2</v>
          </cell>
        </row>
        <row r="518">
          <cell r="A518" t="str">
            <v>SYI</v>
          </cell>
          <cell r="B518" t="str">
            <v xml:space="preserve">SPDR MSCI Australia Select High Dividend </v>
          </cell>
          <cell r="C518">
            <v>3.5000000000000001E-3</v>
          </cell>
          <cell r="D518" t="e">
            <v>#N/A</v>
          </cell>
          <cell r="E518">
            <v>3.5000000000000001E-3</v>
          </cell>
        </row>
        <row r="519">
          <cell r="A519" t="str">
            <v>TECH</v>
          </cell>
          <cell r="B519" t="str">
            <v>ETFS Morningstar Global Technology ETF</v>
          </cell>
          <cell r="C519">
            <v>4.4999999999999997E-3</v>
          </cell>
          <cell r="D519" t="e">
            <v>#N/A</v>
          </cell>
          <cell r="E519">
            <v>4.4999999999999997E-3</v>
          </cell>
        </row>
        <row r="520">
          <cell r="A520" t="str">
            <v>TGP0008AU</v>
          </cell>
          <cell r="B520" t="str">
            <v>ClearBridge RARE Infrastructure Value Fund - Hedged</v>
          </cell>
          <cell r="D520">
            <v>1.03E-2</v>
          </cell>
          <cell r="E520">
            <v>1.03E-2</v>
          </cell>
        </row>
        <row r="521">
          <cell r="A521" t="str">
            <v>TGP0034AU</v>
          </cell>
          <cell r="B521" t="str">
            <v xml:space="preserve">ClearBridge RARE Infrastructure Value Fund - Unhedged </v>
          </cell>
          <cell r="D521">
            <v>9.7000000000000003E-3</v>
          </cell>
          <cell r="E521">
            <v>9.7000000000000003E-3</v>
          </cell>
        </row>
        <row r="522">
          <cell r="A522" t="str">
            <v>TYN0028AU</v>
          </cell>
          <cell r="B522" t="str">
            <v>Nikko AM Australian Share Wholesale Fund</v>
          </cell>
          <cell r="D522">
            <v>8.5000000000000006E-3</v>
          </cell>
          <cell r="E522">
            <v>8.5000000000000006E-3</v>
          </cell>
        </row>
        <row r="523">
          <cell r="A523" t="str">
            <v>TYN0104AU</v>
          </cell>
          <cell r="B523" t="str">
            <v>Nikko AM Australian Bond Fund</v>
          </cell>
          <cell r="D523">
            <v>3.0000000000000001E-3</v>
          </cell>
          <cell r="E523">
            <v>3.0000000000000001E-3</v>
          </cell>
        </row>
        <row r="524">
          <cell r="A524" t="str">
            <v>UBA</v>
          </cell>
          <cell r="B524" t="str">
            <v>UBS IQ MSCI Australia Ethical ETF</v>
          </cell>
          <cell r="C524">
            <v>1.7000000000000001E-3</v>
          </cell>
          <cell r="D524" t="e">
            <v>#N/A</v>
          </cell>
          <cell r="E524">
            <v>1.7000000000000001E-3</v>
          </cell>
        </row>
        <row r="525">
          <cell r="A525" t="str">
            <v>UBS0024AU</v>
          </cell>
          <cell r="B525" t="str">
            <v>UBS-HALO Australian Share Fund</v>
          </cell>
          <cell r="C525">
            <v>8.9999999999999993E-3</v>
          </cell>
          <cell r="D525" t="e">
            <v>#N/A</v>
          </cell>
          <cell r="E525">
            <v>8.9999999999999993E-3</v>
          </cell>
        </row>
        <row r="526">
          <cell r="A526" t="str">
            <v>UBU</v>
          </cell>
          <cell r="B526" t="str">
            <v>UBS IQ MSCI USA Ethical ETF</v>
          </cell>
          <cell r="C526">
            <v>2E-3</v>
          </cell>
          <cell r="D526" t="e">
            <v>#N/A</v>
          </cell>
          <cell r="E526">
            <v>2E-3</v>
          </cell>
        </row>
        <row r="527">
          <cell r="A527" t="str">
            <v>UBW</v>
          </cell>
          <cell r="B527" t="str">
            <v>UBS IQ MSCI World ex Australia Ethical ETF</v>
          </cell>
          <cell r="C527">
            <v>3.4999999999999996E-3</v>
          </cell>
          <cell r="D527" t="e">
            <v>#N/A</v>
          </cell>
          <cell r="E527">
            <v>3.4999999999999996E-3</v>
          </cell>
        </row>
        <row r="528">
          <cell r="A528" t="str">
            <v>UFM0051AU</v>
          </cell>
          <cell r="B528" t="str">
            <v>IOOF MultiMix Moderate Growth Trust</v>
          </cell>
          <cell r="D528">
            <v>8.1000000000000013E-3</v>
          </cell>
          <cell r="E528">
            <v>9.4000000000000021E-3</v>
          </cell>
        </row>
        <row r="529">
          <cell r="A529" t="str">
            <v>USD</v>
          </cell>
          <cell r="B529" t="str">
            <v>BetaShares U.S Dollar ETF</v>
          </cell>
          <cell r="C529">
            <v>4.4999999999999997E-3</v>
          </cell>
          <cell r="D529" t="e">
            <v>#N/A</v>
          </cell>
          <cell r="E529">
            <v>4.4999999999999997E-3</v>
          </cell>
        </row>
        <row r="530">
          <cell r="A530" t="str">
            <v>VACF</v>
          </cell>
          <cell r="B530" t="str">
            <v>Vanguard Australian Corporate Fixed Interest Index ETF</v>
          </cell>
          <cell r="C530">
            <v>2.5999999999999999E-3</v>
          </cell>
          <cell r="D530" t="e">
            <v>#N/A</v>
          </cell>
          <cell r="E530">
            <v>2.5999999999999999E-3</v>
          </cell>
        </row>
        <row r="531">
          <cell r="A531" t="str">
            <v>VAE</v>
          </cell>
          <cell r="B531" t="str">
            <v>Vanguard FTSE Asia Ex-Japan Shares Index ETF</v>
          </cell>
          <cell r="C531">
            <v>4.0000000000000001E-3</v>
          </cell>
          <cell r="D531" t="e">
            <v>#N/A</v>
          </cell>
          <cell r="E531">
            <v>4.0000000000000001E-3</v>
          </cell>
        </row>
        <row r="532">
          <cell r="A532" t="str">
            <v>VAF</v>
          </cell>
          <cell r="B532" t="str">
            <v xml:space="preserve">Vanguard Australian Fixed Interest </v>
          </cell>
          <cell r="C532">
            <v>2E-3</v>
          </cell>
          <cell r="D532" t="e">
            <v>#N/A</v>
          </cell>
          <cell r="E532">
            <v>2E-3</v>
          </cell>
        </row>
        <row r="533">
          <cell r="A533" t="str">
            <v>VAN0001AU</v>
          </cell>
          <cell r="B533" t="str">
            <v>Vanguard Australian Fixed Interest Index Fund</v>
          </cell>
          <cell r="D533">
            <v>1.9E-3</v>
          </cell>
          <cell r="E533">
            <v>1.9E-3</v>
          </cell>
        </row>
        <row r="534">
          <cell r="A534" t="str">
            <v>VAN0002AU</v>
          </cell>
          <cell r="B534" t="str">
            <v>Vanguard Australian Shares Index Fund</v>
          </cell>
          <cell r="D534">
            <v>1.6000000000000001E-3</v>
          </cell>
          <cell r="E534">
            <v>1.6000000000000001E-3</v>
          </cell>
        </row>
        <row r="535">
          <cell r="A535" t="str">
            <v>VAN0003AU</v>
          </cell>
          <cell r="B535" t="str">
            <v>Vanguard International Shares Index Fund</v>
          </cell>
          <cell r="D535">
            <v>1.8E-3</v>
          </cell>
          <cell r="E535">
            <v>1.8E-3</v>
          </cell>
        </row>
        <row r="536">
          <cell r="A536" t="str">
            <v>VAN0004AU</v>
          </cell>
          <cell r="B536" t="str">
            <v>Vanguard Australian Property Securities Index Fund</v>
          </cell>
          <cell r="D536">
            <v>2.3E-3</v>
          </cell>
          <cell r="E536">
            <v>2.3E-3</v>
          </cell>
        </row>
        <row r="537">
          <cell r="A537" t="str">
            <v>VAN0005AU</v>
          </cell>
          <cell r="B537" t="str">
            <v>Vanguard Emerging Markets Shares Index Fund</v>
          </cell>
          <cell r="D537">
            <v>5.6999999999999993E-3</v>
          </cell>
          <cell r="E537">
            <v>5.6999999999999993E-3</v>
          </cell>
        </row>
        <row r="538">
          <cell r="A538" t="str">
            <v>VAN0018AU</v>
          </cell>
          <cell r="B538" t="str">
            <v>Vanguard International Property Securities Index Fund</v>
          </cell>
          <cell r="D538">
            <v>4.0000000000000001E-3</v>
          </cell>
          <cell r="E538">
            <v>4.0000000000000001E-3</v>
          </cell>
        </row>
        <row r="539">
          <cell r="A539" t="str">
            <v>VAN0019AU</v>
          </cell>
          <cell r="B539" t="str">
            <v>Vanguard International Property Securities Index Fund (Hedged)</v>
          </cell>
          <cell r="D539">
            <v>4.5999999999999999E-3</v>
          </cell>
          <cell r="E539">
            <v>4.5999999999999999E-3</v>
          </cell>
        </row>
        <row r="540">
          <cell r="A540" t="str">
            <v>VAN0020AU</v>
          </cell>
          <cell r="B540" t="str">
            <v>Vanguard Cash Reserve Fund</v>
          </cell>
          <cell r="D540">
            <v>1.5E-3</v>
          </cell>
          <cell r="E540">
            <v>1.5E-3</v>
          </cell>
        </row>
        <row r="541">
          <cell r="A541" t="str">
            <v>VAN0021AU</v>
          </cell>
          <cell r="B541" t="str">
            <v>Vanguard International Small Companies Index Fund</v>
          </cell>
          <cell r="D541">
            <v>4.0000000000000001E-3</v>
          </cell>
          <cell r="E541">
            <v>4.0000000000000001E-3</v>
          </cell>
        </row>
        <row r="542">
          <cell r="A542" t="str">
            <v>VAN0022AU</v>
          </cell>
          <cell r="B542" t="str">
            <v>Vanguard International Small Companies Index Fund (Hedged)</v>
          </cell>
          <cell r="D542">
            <v>4.3E-3</v>
          </cell>
          <cell r="E542">
            <v>4.3E-3</v>
          </cell>
        </row>
        <row r="543">
          <cell r="A543" t="str">
            <v>VAN0024AU</v>
          </cell>
          <cell r="B543" t="str">
            <v>Vanguard Global Infrastructure Index Fund (Hedged) </v>
          </cell>
          <cell r="D543">
            <v>5.5000000000000005E-3</v>
          </cell>
          <cell r="E543">
            <v>5.5000000000000005E-3</v>
          </cell>
        </row>
        <row r="544">
          <cell r="A544" t="str">
            <v>VAN0042AU</v>
          </cell>
          <cell r="B544" t="str">
            <v>Vanguard Diversified Bond Index Fund</v>
          </cell>
          <cell r="D544">
            <v>2.8999999999999998E-3</v>
          </cell>
          <cell r="E544">
            <v>2.8999999999999998E-3</v>
          </cell>
        </row>
        <row r="545">
          <cell r="A545" t="str">
            <v>VAN0102AU</v>
          </cell>
          <cell r="B545" t="str">
            <v>Vanguard Short-Term Fixed Interest Fund</v>
          </cell>
          <cell r="D545">
            <v>1.9E-3</v>
          </cell>
          <cell r="E545">
            <v>1.9E-3</v>
          </cell>
        </row>
        <row r="546">
          <cell r="A546" t="str">
            <v>VAN0103AU</v>
          </cell>
          <cell r="B546" t="str">
            <v>Vanguard International Fixed Interest Index Fund (Hedged)</v>
          </cell>
          <cell r="D546">
            <v>2.5999999999999999E-3</v>
          </cell>
          <cell r="E546">
            <v>2.5999999999999999E-3</v>
          </cell>
        </row>
        <row r="547">
          <cell r="A547" t="str">
            <v>VAN0104AU</v>
          </cell>
          <cell r="B547" t="str">
            <v>Vanguard Australian Shares High Yield Fund</v>
          </cell>
          <cell r="D547">
            <v>3.4999999999999996E-3</v>
          </cell>
          <cell r="E547">
            <v>3.4999999999999996E-3</v>
          </cell>
        </row>
        <row r="548">
          <cell r="A548" t="str">
            <v>VAN0105AU</v>
          </cell>
          <cell r="B548" t="str">
            <v>Vanguard International Shares Index Fund (Hedged)</v>
          </cell>
          <cell r="D548">
            <v>2.0999999999999999E-3</v>
          </cell>
          <cell r="E548">
            <v>2.0999999999999999E-3</v>
          </cell>
        </row>
        <row r="549">
          <cell r="A549" t="str">
            <v>VAN0106AU</v>
          </cell>
          <cell r="B549" t="str">
            <v>Vanguard International Credit Securities Index Fund (Hedged)</v>
          </cell>
          <cell r="D549">
            <v>3.2000000000000002E-3</v>
          </cell>
          <cell r="E549">
            <v>3.2000000000000002E-3</v>
          </cell>
        </row>
        <row r="550">
          <cell r="A550" t="str">
            <v>VAN0108AU</v>
          </cell>
          <cell r="B550" t="str">
            <v>Vanguard Balanced Index Fund</v>
          </cell>
          <cell r="D550">
            <v>2.8999999999999998E-3</v>
          </cell>
          <cell r="E550">
            <v>2.8999999999999998E-3</v>
          </cell>
        </row>
        <row r="551">
          <cell r="A551" t="str">
            <v>VAN0109AU</v>
          </cell>
          <cell r="B551" t="str">
            <v>Vanguard Conservative Index Fund</v>
          </cell>
          <cell r="D551">
            <v>2.8999999999999998E-3</v>
          </cell>
          <cell r="E551">
            <v>2.8999999999999998E-3</v>
          </cell>
        </row>
        <row r="552">
          <cell r="A552" t="str">
            <v>VAN0110AU</v>
          </cell>
          <cell r="B552" t="str">
            <v>Vanguard Growth Index Fund</v>
          </cell>
          <cell r="D552">
            <v>2.8999999999999998E-3</v>
          </cell>
          <cell r="E552">
            <v>2.8999999999999998E-3</v>
          </cell>
        </row>
        <row r="553">
          <cell r="A553" t="str">
            <v>VAN0111AU</v>
          </cell>
          <cell r="B553" t="str">
            <v>Vanguard High Growth Index Fund</v>
          </cell>
          <cell r="C553" t="str">
            <v xml:space="preserve"> </v>
          </cell>
          <cell r="D553">
            <v>2.8999999999999998E-3</v>
          </cell>
          <cell r="E553">
            <v>2.8999999999999998E-3</v>
          </cell>
        </row>
        <row r="554">
          <cell r="A554" t="str">
            <v>VAP</v>
          </cell>
          <cell r="B554" t="str">
            <v>Vanguard Australian Property Securities Index</v>
          </cell>
          <cell r="C554">
            <v>2.3E-3</v>
          </cell>
          <cell r="D554" t="e">
            <v>#N/A</v>
          </cell>
          <cell r="E554">
            <v>2.3E-3</v>
          </cell>
        </row>
        <row r="555">
          <cell r="A555" t="str">
            <v>VAS</v>
          </cell>
          <cell r="B555" t="str">
            <v xml:space="preserve">Vanguard Australian Shares Index </v>
          </cell>
          <cell r="C555">
            <v>1E-3</v>
          </cell>
          <cell r="D555" t="e">
            <v>#N/A</v>
          </cell>
          <cell r="E555">
            <v>1E-3</v>
          </cell>
        </row>
        <row r="556">
          <cell r="A556" t="str">
            <v>VBND</v>
          </cell>
          <cell r="B556" t="str">
            <v>Vanguard Global Aggregated Bond Index (Hedged) ETF</v>
          </cell>
          <cell r="C556">
            <v>2E-3</v>
          </cell>
          <cell r="D556" t="e">
            <v>#N/A</v>
          </cell>
          <cell r="E556">
            <v>2E-3</v>
          </cell>
        </row>
        <row r="557">
          <cell r="A557" t="str">
            <v>VCF</v>
          </cell>
          <cell r="B557" t="str">
            <v xml:space="preserve">Vanguard International Credit Securities Index (Hedged) </v>
          </cell>
          <cell r="C557">
            <v>3.0000000000000001E-3</v>
          </cell>
          <cell r="D557" t="e">
            <v>#N/A</v>
          </cell>
          <cell r="E557">
            <v>3.0000000000000001E-3</v>
          </cell>
        </row>
        <row r="558">
          <cell r="A558" t="str">
            <v>VDBA</v>
          </cell>
          <cell r="B558" t="str">
            <v>Vanguard Balanced Index ETF</v>
          </cell>
          <cell r="C558">
            <v>2.7000000000000001E-3</v>
          </cell>
          <cell r="D558" t="e">
            <v>#N/A</v>
          </cell>
          <cell r="E558">
            <v>2.7000000000000001E-3</v>
          </cell>
        </row>
        <row r="559">
          <cell r="A559" t="str">
            <v>VDCO</v>
          </cell>
          <cell r="B559" t="str">
            <v>Vanguard Conservative Index ETF</v>
          </cell>
          <cell r="C559">
            <v>2.7000000000000001E-3</v>
          </cell>
          <cell r="D559" t="e">
            <v>#N/A</v>
          </cell>
          <cell r="E559">
            <v>2.7000000000000001E-3</v>
          </cell>
        </row>
        <row r="560">
          <cell r="A560" t="str">
            <v>VDGR</v>
          </cell>
          <cell r="B560" t="str">
            <v>Vanguard Growth Index ETF</v>
          </cell>
          <cell r="C560">
            <v>2.7000000000000001E-3</v>
          </cell>
          <cell r="D560" t="e">
            <v>#N/A</v>
          </cell>
          <cell r="E560">
            <v>2.7000000000000001E-3</v>
          </cell>
        </row>
        <row r="561">
          <cell r="A561" t="str">
            <v>VDHG</v>
          </cell>
          <cell r="B561" t="str">
            <v>Vanguard High Growth Index ETF</v>
          </cell>
          <cell r="C561">
            <v>2.7000000000000001E-3</v>
          </cell>
          <cell r="D561" t="e">
            <v>#N/A</v>
          </cell>
          <cell r="E561">
            <v>2.7000000000000001E-3</v>
          </cell>
        </row>
        <row r="562">
          <cell r="A562" t="str">
            <v>VEFI</v>
          </cell>
          <cell r="B562" t="str">
            <v>Vanguard Ethically Conscious Global Aggregate Bond Index (Hedged) ETF</v>
          </cell>
          <cell r="C562">
            <v>2.5999999999999999E-3</v>
          </cell>
          <cell r="D562" t="e">
            <v>#N/A</v>
          </cell>
          <cell r="E562">
            <v>2.5999999999999999E-3</v>
          </cell>
        </row>
        <row r="563">
          <cell r="A563" t="str">
            <v>VEN0009AU</v>
          </cell>
          <cell r="B563" t="str">
            <v>Ventura High Growth 100 Fund - Class A Units</v>
          </cell>
          <cell r="D563">
            <v>1.04E-2</v>
          </cell>
          <cell r="E563">
            <v>1.0699999999999999E-2</v>
          </cell>
        </row>
        <row r="564">
          <cell r="A564" t="str">
            <v>VEN0027AU</v>
          </cell>
          <cell r="B564" t="str">
            <v>Ventura Growth 70 Fund - Class A</v>
          </cell>
          <cell r="D564">
            <v>8.8000000000000005E-3</v>
          </cell>
          <cell r="E564">
            <v>9.0000000000000011E-3</v>
          </cell>
        </row>
        <row r="565">
          <cell r="A565" t="str">
            <v>VEN0028AU</v>
          </cell>
          <cell r="B565" t="str">
            <v>Ventura Diversified 50 Fund - Class A</v>
          </cell>
          <cell r="D565">
            <v>8.199999999999999E-3</v>
          </cell>
          <cell r="E565">
            <v>8.2999999999999984E-3</v>
          </cell>
        </row>
        <row r="566">
          <cell r="A566" t="str">
            <v>VEN0029AU</v>
          </cell>
          <cell r="B566" t="str">
            <v>Ventura Conservative Fund - Class A</v>
          </cell>
          <cell r="D566">
            <v>7.0999999999999995E-3</v>
          </cell>
          <cell r="E566">
            <v>7.1999999999999998E-3</v>
          </cell>
        </row>
        <row r="567">
          <cell r="A567" t="str">
            <v>VEU</v>
          </cell>
          <cell r="B567" t="str">
            <v xml:space="preserve">Vanguard All-World ex-US Shares Index </v>
          </cell>
          <cell r="C567">
            <v>8.9999999999999998E-4</v>
          </cell>
          <cell r="D567" t="e">
            <v>#N/A</v>
          </cell>
          <cell r="E567">
            <v>8.9999999999999998E-4</v>
          </cell>
        </row>
        <row r="568">
          <cell r="A568" t="str">
            <v>VGAD</v>
          </cell>
          <cell r="B568" t="str">
            <v>Vanguard MSCI International Shares Hedged Index</v>
          </cell>
          <cell r="C568">
            <v>2.0999999999999999E-3</v>
          </cell>
          <cell r="D568" t="e">
            <v>#N/A</v>
          </cell>
          <cell r="E568">
            <v>2.0999999999999999E-3</v>
          </cell>
        </row>
        <row r="569">
          <cell r="A569" t="str">
            <v>VGB</v>
          </cell>
          <cell r="B569" t="str">
            <v xml:space="preserve">Vanguard Australian Government Bond </v>
          </cell>
          <cell r="C569">
            <v>2E-3</v>
          </cell>
          <cell r="D569" t="e">
            <v>#N/A</v>
          </cell>
          <cell r="E569">
            <v>2E-3</v>
          </cell>
        </row>
        <row r="570">
          <cell r="A570" t="str">
            <v>VGE</v>
          </cell>
          <cell r="B570" t="str">
            <v xml:space="preserve">Vanguard FTSE Emerging Markets Shares </v>
          </cell>
          <cell r="C570">
            <v>4.7999999999999996E-3</v>
          </cell>
          <cell r="D570" t="e">
            <v>#N/A</v>
          </cell>
          <cell r="E570">
            <v>4.7999999999999996E-3</v>
          </cell>
        </row>
        <row r="571">
          <cell r="A571" t="str">
            <v>VGS</v>
          </cell>
          <cell r="B571" t="str">
            <v>Vanguard MSCI International Shares Index</v>
          </cell>
          <cell r="C571">
            <v>1.8E-3</v>
          </cell>
          <cell r="D571" t="e">
            <v>#N/A</v>
          </cell>
          <cell r="E571">
            <v>1.8E-3</v>
          </cell>
        </row>
        <row r="572">
          <cell r="A572" t="str">
            <v>VHY</v>
          </cell>
          <cell r="B572" t="str">
            <v>Vanguard Australian Shares High Yield</v>
          </cell>
          <cell r="C572">
            <v>2.5000000000000001E-3</v>
          </cell>
          <cell r="D572" t="e">
            <v>#N/A</v>
          </cell>
          <cell r="E572">
            <v>2.5000000000000001E-3</v>
          </cell>
        </row>
        <row r="573">
          <cell r="A573" t="str">
            <v>VIF</v>
          </cell>
          <cell r="B573" t="str">
            <v xml:space="preserve">Vanguard International Fixed Interest (Hedged) </v>
          </cell>
          <cell r="C573">
            <v>2E-3</v>
          </cell>
          <cell r="D573" t="e">
            <v>#N/A</v>
          </cell>
          <cell r="E573">
            <v>2E-3</v>
          </cell>
        </row>
        <row r="574">
          <cell r="A574" t="str">
            <v>VSO</v>
          </cell>
          <cell r="B574" t="str">
            <v xml:space="preserve">Vanguard MSCI Australian Small Comp Index </v>
          </cell>
          <cell r="C574">
            <v>3.0000000000000001E-3</v>
          </cell>
          <cell r="D574" t="e">
            <v>#N/A</v>
          </cell>
          <cell r="E574">
            <v>3.0000000000000001E-3</v>
          </cell>
        </row>
        <row r="575">
          <cell r="A575" t="str">
            <v>VTS</v>
          </cell>
          <cell r="B575" t="str">
            <v xml:space="preserve">Vanguard US Total Market Shares (AU) </v>
          </cell>
          <cell r="C575">
            <v>2.9999999999999997E-4</v>
          </cell>
          <cell r="D575" t="e">
            <v>#N/A</v>
          </cell>
          <cell r="E575">
            <v>2.9999999999999997E-4</v>
          </cell>
        </row>
        <row r="576">
          <cell r="A576" t="str">
            <v>WDIV</v>
          </cell>
          <cell r="B576" t="str">
            <v>SPDR S&amp;P Global Dividend</v>
          </cell>
          <cell r="C576">
            <v>5.0000000000000001E-3</v>
          </cell>
          <cell r="D576" t="e">
            <v>#N/A</v>
          </cell>
          <cell r="E576">
            <v>5.0000000000000001E-3</v>
          </cell>
        </row>
        <row r="577">
          <cell r="A577" t="str">
            <v>WDMF</v>
          </cell>
          <cell r="B577" t="str">
            <v>iShares Edge MSCI World Multifactor ETF</v>
          </cell>
          <cell r="C577">
            <v>3.4999999999999996E-3</v>
          </cell>
          <cell r="D577" t="e">
            <v>#N/A</v>
          </cell>
          <cell r="E577">
            <v>3.4999999999999996E-3</v>
          </cell>
        </row>
        <row r="578">
          <cell r="A578" t="str">
            <v>WFS0547AU</v>
          </cell>
          <cell r="B578" t="str">
            <v>Talaria Global Equity Fund - Hedged (Essentials)</v>
          </cell>
          <cell r="D578">
            <v>1.32E-2</v>
          </cell>
          <cell r="E578">
            <v>1.32E-2</v>
          </cell>
        </row>
        <row r="579">
          <cell r="A579" t="str">
            <v>WHT0008AU</v>
          </cell>
          <cell r="B579" t="str">
            <v>Spheria Australian Smaller Companies Fund</v>
          </cell>
          <cell r="D579">
            <v>1.1000000000000001E-2</v>
          </cell>
          <cell r="E579">
            <v>1.9400000000000001E-2</v>
          </cell>
        </row>
        <row r="580">
          <cell r="A580" t="str">
            <v>WHT0012AU</v>
          </cell>
          <cell r="B580" t="str">
            <v>Solaris Core Australian Equity</v>
          </cell>
          <cell r="D580">
            <v>9.0000000000000011E-3</v>
          </cell>
          <cell r="E580">
            <v>9.0000000000000011E-3</v>
          </cell>
        </row>
        <row r="581">
          <cell r="A581" t="str">
            <v>WHT0015AU</v>
          </cell>
          <cell r="B581" t="str">
            <v xml:space="preserve">Resolution Capital Global Property Securities Fund </v>
          </cell>
          <cell r="D581">
            <v>8.0000000000000002E-3</v>
          </cell>
          <cell r="E581">
            <v>8.0000000000000002E-3</v>
          </cell>
        </row>
        <row r="582">
          <cell r="A582" t="str">
            <v>WHT0039AU</v>
          </cell>
          <cell r="B582" t="str">
            <v xml:space="preserve">Plato Australian Shares Income Fund </v>
          </cell>
          <cell r="D582">
            <v>9.0000000000000011E-3</v>
          </cell>
          <cell r="E582">
            <v>9.0000000000000011E-3</v>
          </cell>
        </row>
        <row r="583">
          <cell r="A583" t="str">
            <v>WHT8435AU</v>
          </cell>
          <cell r="B583" t="str">
            <v xml:space="preserve">Hyperion Global Growth Companies Fund — Class B </v>
          </cell>
          <cell r="D583">
            <v>6.9999999999999993E-3</v>
          </cell>
          <cell r="E583">
            <v>2.18E-2</v>
          </cell>
        </row>
        <row r="584">
          <cell r="A584" t="str">
            <v>WPC0012AU</v>
          </cell>
          <cell r="B584" t="str">
            <v>IOOF Specialist Property Fund3 </v>
          </cell>
          <cell r="D584">
            <v>8.6999999999999994E-3</v>
          </cell>
          <cell r="E584">
            <v>8.6999999999999994E-3</v>
          </cell>
        </row>
        <row r="585">
          <cell r="A585" t="str">
            <v>WXHG</v>
          </cell>
          <cell r="B585" t="str">
            <v>SPDR S&amp;P World ex Australia (Hedged) Fund</v>
          </cell>
          <cell r="C585">
            <v>2.0999999999999999E-3</v>
          </cell>
          <cell r="D585" t="e">
            <v>#N/A</v>
          </cell>
          <cell r="E585">
            <v>2.0999999999999999E-3</v>
          </cell>
        </row>
        <row r="586">
          <cell r="A586" t="str">
            <v>WXOZ</v>
          </cell>
          <cell r="B586" t="str">
            <v xml:space="preserve">SPDR S&amp;P World ex Australia Fund </v>
          </cell>
          <cell r="C586">
            <v>1.8E-3</v>
          </cell>
          <cell r="D586" t="e">
            <v>#N/A</v>
          </cell>
          <cell r="E586">
            <v>1.8E-3</v>
          </cell>
        </row>
        <row r="587">
          <cell r="A587" t="str">
            <v>XARO</v>
          </cell>
          <cell r="B587" t="str">
            <v>ActiveX Ardea Real Outcome Bond Fund (Managed Fund)</v>
          </cell>
          <cell r="C587">
            <v>5.0000000000000001E-3</v>
          </cell>
          <cell r="D587" t="e">
            <v>#N/A</v>
          </cell>
          <cell r="E587">
            <v>5.0000000000000001E-3</v>
          </cell>
        </row>
        <row r="588">
          <cell r="A588" t="str">
            <v>YOC0100AU</v>
          </cell>
          <cell r="B588" t="str">
            <v>Australian Unity Wholesale Property Income Fund</v>
          </cell>
          <cell r="D588">
            <v>1.1299999999999999E-2</v>
          </cell>
          <cell r="E588">
            <v>1.1299999999999999E-2</v>
          </cell>
        </row>
        <row r="589">
          <cell r="A589" t="str">
            <v>ZCNH</v>
          </cell>
          <cell r="B589" t="str">
            <v>ETFS Physical Renminbi ETF</v>
          </cell>
          <cell r="C589">
            <v>3.0000000000000001E-3</v>
          </cell>
          <cell r="D589" t="e">
            <v>#N/A</v>
          </cell>
          <cell r="E589">
            <v>3.0000000000000001E-3</v>
          </cell>
        </row>
        <row r="590">
          <cell r="A590" t="str">
            <v>ZGOL</v>
          </cell>
          <cell r="B590" t="str">
            <v>ETFS Physical Singapore Gold ETF</v>
          </cell>
          <cell r="C590">
            <v>4.0000000000000001E-3</v>
          </cell>
          <cell r="D590" t="e">
            <v>#N/A</v>
          </cell>
          <cell r="E590">
            <v>4.0000000000000001E-3</v>
          </cell>
        </row>
        <row r="591">
          <cell r="A591" t="str">
            <v>ZOZI</v>
          </cell>
          <cell r="B591" t="str">
            <v>ETFS S&amp;P/ASX 100 ETF</v>
          </cell>
          <cell r="C591">
            <v>2.3999999999999998E-3</v>
          </cell>
          <cell r="D591" t="e">
            <v>#N/A</v>
          </cell>
          <cell r="E591">
            <v>2.3999999999999998E-3</v>
          </cell>
        </row>
        <row r="592">
          <cell r="A592" t="str">
            <v>ZUR0059AU</v>
          </cell>
          <cell r="B592" t="str">
            <v>Zurich Investments Managed Growth Fund</v>
          </cell>
          <cell r="D592">
            <v>9.3999999999999986E-3</v>
          </cell>
          <cell r="E592">
            <v>9.3999999999999986E-3</v>
          </cell>
        </row>
        <row r="593">
          <cell r="A593" t="str">
            <v>ZUR0061AU</v>
          </cell>
          <cell r="B593" t="str">
            <v>Zurich Investments Global Thematic Share Fund</v>
          </cell>
          <cell r="D593">
            <v>1.01E-2</v>
          </cell>
          <cell r="E593">
            <v>1.01E-2</v>
          </cell>
        </row>
        <row r="594">
          <cell r="A594" t="str">
            <v>ZUR0064AU</v>
          </cell>
          <cell r="B594" t="str">
            <v>Zurich Investments Australian Property Securities Fund</v>
          </cell>
          <cell r="D594">
            <v>8.1000000000000013E-3</v>
          </cell>
          <cell r="E594">
            <v>8.1000000000000013E-3</v>
          </cell>
        </row>
        <row r="595">
          <cell r="A595" t="str">
            <v>ZUR0197AU</v>
          </cell>
          <cell r="B595" t="str">
            <v>Zurich Wholesale Super Australian Property Securities Fund</v>
          </cell>
          <cell r="C595">
            <v>6.6E-3</v>
          </cell>
          <cell r="D595" t="e">
            <v>#N/A</v>
          </cell>
          <cell r="E595">
            <v>6.6E-3</v>
          </cell>
        </row>
        <row r="596">
          <cell r="A596" t="str">
            <v>ZUR0209AU</v>
          </cell>
          <cell r="B596" t="str">
            <v>Zurich Wholesale Super Managed Growth Fund</v>
          </cell>
          <cell r="C596">
            <v>6.6E-3</v>
          </cell>
          <cell r="D596">
            <v>0</v>
          </cell>
          <cell r="E596">
            <v>6.6E-3</v>
          </cell>
        </row>
        <row r="597">
          <cell r="A597" t="str">
            <v>ZUR0215AU</v>
          </cell>
          <cell r="B597" t="str">
            <v>Zurich Wholesale Super Global Thematic Share Fund</v>
          </cell>
          <cell r="C597">
            <v>6.6E-3</v>
          </cell>
          <cell r="D597" t="e">
            <v>#N/A</v>
          </cell>
          <cell r="E597">
            <v>6.6E-3</v>
          </cell>
        </row>
        <row r="598">
          <cell r="A598" t="str">
            <v>ZUR0266AU</v>
          </cell>
          <cell r="B598" t="str">
            <v>Zurich Wholesale Pension Managed Growth Fund</v>
          </cell>
          <cell r="C598">
            <v>6.6E-3</v>
          </cell>
          <cell r="D598" t="e">
            <v>#N/A</v>
          </cell>
          <cell r="E598">
            <v>6.6E-3</v>
          </cell>
        </row>
        <row r="599">
          <cell r="A599" t="str">
            <v>ZUR0270AU</v>
          </cell>
          <cell r="B599" t="str">
            <v>Zurich Wholesale Pension Global Thematic Share Fund</v>
          </cell>
          <cell r="C599">
            <v>6.6E-3</v>
          </cell>
          <cell r="D599" t="e">
            <v>#N/A</v>
          </cell>
          <cell r="E599">
            <v>6.6E-3</v>
          </cell>
        </row>
        <row r="600">
          <cell r="A600" t="str">
            <v>ZUR0517AU</v>
          </cell>
          <cell r="B600" t="str">
            <v xml:space="preserve">Zurich Investments Hedged Global Thematic Share Fund </v>
          </cell>
          <cell r="D600">
            <v>9.8999999999999991E-3</v>
          </cell>
          <cell r="E600">
            <v>9.8999999999999991E-3</v>
          </cell>
        </row>
        <row r="601">
          <cell r="A601" t="str">
            <v>ZUR0518AU</v>
          </cell>
          <cell r="B601" t="str">
            <v>Zurich Investments Unhedged Global Thematic Share Fund</v>
          </cell>
          <cell r="D601">
            <v>9.8999999999999991E-3</v>
          </cell>
          <cell r="E601">
            <v>9.8999999999999991E-3</v>
          </cell>
        </row>
        <row r="602">
          <cell r="A602" t="str">
            <v>ZUR0580AU</v>
          </cell>
          <cell r="B602" t="str">
            <v xml:space="preserve">Zurich Investments Global Growth Share Fund </v>
          </cell>
          <cell r="D602">
            <v>9.8999999999999991E-3</v>
          </cell>
          <cell r="E602">
            <v>9.8999999999999991E-3</v>
          </cell>
        </row>
        <row r="603">
          <cell r="A603" t="str">
            <v>ZUSD</v>
          </cell>
          <cell r="B603" t="str">
            <v>ETFS Physical US Dollar ETF</v>
          </cell>
          <cell r="C603">
            <v>3.0000000000000001E-3</v>
          </cell>
          <cell r="D603" t="e">
            <v>#N/A</v>
          </cell>
          <cell r="E603">
            <v>3.0000000000000001E-3</v>
          </cell>
        </row>
        <row r="604">
          <cell r="A604" t="str">
            <v>ZYAU</v>
          </cell>
          <cell r="B604" t="str">
            <v xml:space="preserve">ETFS S&amp;P/ASX 300 High Yield Plus ETF </v>
          </cell>
          <cell r="C604">
            <v>3.5000000000000001E-3</v>
          </cell>
          <cell r="D604" t="e">
            <v>#N/A</v>
          </cell>
          <cell r="E604">
            <v>3.5000000000000001E-3</v>
          </cell>
        </row>
        <row r="605">
          <cell r="A605" t="str">
            <v>ZYUS</v>
          </cell>
          <cell r="B605" t="str">
            <v xml:space="preserve">ETFS S&amp;P 500 High Yield Low Volitility ETF </v>
          </cell>
          <cell r="C605">
            <v>3.5000000000000001E-3</v>
          </cell>
          <cell r="D605" t="e">
            <v>#N/A</v>
          </cell>
          <cell r="E605">
            <v>3.5000000000000001E-3</v>
          </cell>
        </row>
        <row r="606">
          <cell r="A606" t="str">
            <v>HQLT</v>
          </cell>
          <cell r="B606" t="str">
            <v>BetaShares Global Quality Leaders ETF – Currency Hedged </v>
          </cell>
          <cell r="C606">
            <v>3.8E-3</v>
          </cell>
          <cell r="D606" t="e">
            <v>#N/A</v>
          </cell>
          <cell r="E606">
            <v>3.8E-3</v>
          </cell>
        </row>
        <row r="607">
          <cell r="A607" t="str">
            <v>QLTY</v>
          </cell>
          <cell r="B607" t="str">
            <v>BetaShares Global Quality Leaders ETF </v>
          </cell>
          <cell r="C607">
            <v>3.5000000000000001E-3</v>
          </cell>
          <cell r="D607" t="e">
            <v>#N/A</v>
          </cell>
          <cell r="E607">
            <v>3.5000000000000001E-3</v>
          </cell>
        </row>
        <row r="608">
          <cell r="A608" t="str">
            <v>FANG</v>
          </cell>
          <cell r="B608" t="str">
            <v>ETFS FANG+ ETF </v>
          </cell>
          <cell r="C608">
            <v>3.5000000000000001E-3</v>
          </cell>
          <cell r="D608" t="e">
            <v>#N/A</v>
          </cell>
          <cell r="E608">
            <v>3.5000000000000001E-3</v>
          </cell>
        </row>
        <row r="609">
          <cell r="A609" t="str">
            <v>VBLD</v>
          </cell>
          <cell r="B609" t="str">
            <v>Vanguard Global Infrastructure Index ETF </v>
          </cell>
          <cell r="C609">
            <v>4.7000000000000002E-3</v>
          </cell>
          <cell r="D609" t="e">
            <v>#N/A</v>
          </cell>
          <cell r="E609">
            <v>4.7000000000000002E-3</v>
          </cell>
        </row>
        <row r="610">
          <cell r="A610" t="str">
            <v>LSGE</v>
          </cell>
          <cell r="B610" t="str">
            <v>Loomis Sayles Global Equity ETF </v>
          </cell>
          <cell r="C610">
            <v>9.9000000000000008E-3</v>
          </cell>
          <cell r="D610" t="e">
            <v>#N/A</v>
          </cell>
          <cell r="E610">
            <v>9.9000000000000008E-3</v>
          </cell>
        </row>
        <row r="611">
          <cell r="A611" t="str">
            <v>HACK</v>
          </cell>
          <cell r="B611" t="str">
            <v>BetaShares Global Cybersecurity ETF</v>
          </cell>
          <cell r="C611">
            <v>6.7000000000000002E-3</v>
          </cell>
          <cell r="D611" t="e">
            <v>#N/A</v>
          </cell>
          <cell r="E611">
            <v>6.7000000000000002E-3</v>
          </cell>
        </row>
        <row r="612">
          <cell r="A612" t="str">
            <v>ACDC</v>
          </cell>
          <cell r="B612" t="str">
            <v>ETFS Battery Tech &amp; Lithium ETF</v>
          </cell>
          <cell r="C612">
            <v>6.8999999999999999E-3</v>
          </cell>
          <cell r="D612" t="e">
            <v>#N/A</v>
          </cell>
          <cell r="E612">
            <v>6.8999999999999999E-3</v>
          </cell>
        </row>
        <row r="613">
          <cell r="A613" t="str">
            <v>QSML</v>
          </cell>
          <cell r="B613" t="str">
            <v>VanEck MSCI International Small Companies Quality ETF</v>
          </cell>
          <cell r="C613">
            <v>5.8999999999999999E-3</v>
          </cell>
          <cell r="D613" t="e">
            <v>#N/A</v>
          </cell>
          <cell r="E613">
            <v>5.8999999999999999E-3</v>
          </cell>
        </row>
        <row r="614">
          <cell r="A614" t="str">
            <v>VISM</v>
          </cell>
          <cell r="B614" t="str">
            <v>Vanguard MSCI International Small Companies Index ETF</v>
          </cell>
          <cell r="C614">
            <v>3.3E-3</v>
          </cell>
          <cell r="D614" t="e">
            <v>#N/A</v>
          </cell>
          <cell r="E614">
            <v>3.3E-3</v>
          </cell>
        </row>
        <row r="615">
          <cell r="A615" t="str">
            <v>CLNE</v>
          </cell>
          <cell r="B615" t="str">
            <v>VanEck Global Clean Energy ETF</v>
          </cell>
          <cell r="C615">
            <v>6.4999999999999997E-3</v>
          </cell>
          <cell r="D615" t="e">
            <v>#N/A</v>
          </cell>
          <cell r="E615">
            <v>6.4999999999999997E-3</v>
          </cell>
        </row>
        <row r="616">
          <cell r="A616" t="str">
            <v>FUEL</v>
          </cell>
          <cell r="B616" t="str">
            <v>BetaShares Global Energy Companies ETF - Currency Hedged</v>
          </cell>
          <cell r="C616">
            <v>5.7000000000000002E-3</v>
          </cell>
          <cell r="D616" t="e">
            <v>#N/A</v>
          </cell>
          <cell r="E616">
            <v>5.7000000000000002E-3</v>
          </cell>
        </row>
        <row r="617">
          <cell r="A617" t="str">
            <v>AGVT</v>
          </cell>
          <cell r="B617" t="str">
            <v>BetaShares Australian Government Bond ETF</v>
          </cell>
          <cell r="C617">
            <v>1.9E-3</v>
          </cell>
          <cell r="D617" t="e">
            <v>#N/A</v>
          </cell>
          <cell r="E617">
            <v>1.9E-3</v>
          </cell>
        </row>
        <row r="618">
          <cell r="A618" t="str">
            <v>GGOV</v>
          </cell>
          <cell r="B618" t="str">
            <v>BetaShares US Treasury Bond 20+ Year (Hedged) ETF</v>
          </cell>
          <cell r="C618">
            <v>1.9E-3</v>
          </cell>
          <cell r="D618" t="e">
            <v>#N/A</v>
          </cell>
          <cell r="E618">
            <v>1.9E-3</v>
          </cell>
        </row>
        <row r="619">
          <cell r="A619" t="str">
            <v>IHHY</v>
          </cell>
          <cell r="B619" t="str">
            <v>iShares Global High Yield Bond (Hedged) ETF</v>
          </cell>
          <cell r="C619">
            <v>5.5999999999999999E-3</v>
          </cell>
          <cell r="D619" t="e">
            <v>#N/A</v>
          </cell>
          <cell r="E619">
            <v>5.5999999999999999E-3</v>
          </cell>
        </row>
        <row r="620">
          <cell r="A620" t="str">
            <v>IHEB</v>
          </cell>
          <cell r="B620" t="str">
            <v>iShares J.P Morgan USD Emerging Markets Bond (Hedged) ETF</v>
          </cell>
          <cell r="C620">
            <v>5.1999999999999998E-3</v>
          </cell>
          <cell r="D620" t="e">
            <v>#N/A</v>
          </cell>
          <cell r="E620">
            <v>5.1999999999999998E-3</v>
          </cell>
        </row>
        <row r="621">
          <cell r="A621" t="str">
            <v>UBS0003AU</v>
          </cell>
          <cell r="B621" t="str">
            <v>UBS Income Solution Fund</v>
          </cell>
          <cell r="D621">
            <v>6.0000000000000001E-3</v>
          </cell>
          <cell r="E621">
            <v>6.0000000000000001E-3</v>
          </cell>
        </row>
        <row r="622">
          <cell r="A622" t="str">
            <v>SSB0128AU</v>
          </cell>
          <cell r="B622" t="str">
            <v>Martin Currie Property Securities Fund</v>
          </cell>
          <cell r="D622">
            <v>7.9000000000000008E-3</v>
          </cell>
          <cell r="E622">
            <v>7.9000000000000008E-3</v>
          </cell>
        </row>
        <row r="623">
          <cell r="A623" t="str">
            <v>PER0066AU</v>
          </cell>
          <cell r="B623" t="str">
            <v xml:space="preserve">Perpetual Global Allocation Alpha Fund </v>
          </cell>
          <cell r="D623">
            <v>6.8000000000000005E-3</v>
          </cell>
          <cell r="E623">
            <v>6.8000000000000005E-3</v>
          </cell>
        </row>
        <row r="624">
          <cell r="A624" t="str">
            <v>SST0050AU</v>
          </cell>
          <cell r="B624" t="str">
            <v xml:space="preserve">State Street Global Equity Fund </v>
          </cell>
          <cell r="D624">
            <v>8.5000000000000006E-3</v>
          </cell>
          <cell r="E624">
            <v>8.5000000000000006E-3</v>
          </cell>
        </row>
        <row r="625">
          <cell r="A625" t="str">
            <v>BTA0061AU</v>
          </cell>
          <cell r="B625" t="str">
            <v>Pendal Property Securities Fund</v>
          </cell>
          <cell r="D625">
            <v>6.5000000000000006E-3</v>
          </cell>
          <cell r="E625">
            <v>6.5000000000000006E-3</v>
          </cell>
        </row>
        <row r="626">
          <cell r="A626" t="str">
            <v>JBW0018AU</v>
          </cell>
          <cell r="B626" t="str">
            <v>Yarra Enhanced Income Fund*</v>
          </cell>
          <cell r="D626">
            <v>5.5000000000000005E-3</v>
          </cell>
          <cell r="E626">
            <v>5.5000000000000005E-3</v>
          </cell>
        </row>
        <row r="627">
          <cell r="A627" t="str">
            <v>AMP0370AU</v>
          </cell>
          <cell r="B627" t="str">
            <v>AMP Capital Equity Fund - Class A Units*</v>
          </cell>
          <cell r="D627">
            <v>2.8000000000000004E-3</v>
          </cell>
          <cell r="E627">
            <v>2.8000000000000004E-3</v>
          </cell>
        </row>
        <row r="628">
          <cell r="A628" t="str">
            <v>SMAMLC01S</v>
          </cell>
          <cell r="B628" t="str">
            <v>SMA MLC Premium Growth 85</v>
          </cell>
          <cell r="C628">
            <v>1.1299999999999999E-2</v>
          </cell>
          <cell r="D628" t="e">
            <v>#N/A</v>
          </cell>
          <cell r="E628">
            <v>1.24E-2</v>
          </cell>
        </row>
        <row r="629">
          <cell r="A629" t="str">
            <v>SMAMLC02S</v>
          </cell>
          <cell r="B629" t="str">
            <v>SMA MLC Premium Balanced 70</v>
          </cell>
          <cell r="C629">
            <v>1.0330000000000001E-2</v>
          </cell>
          <cell r="D629" t="e">
            <v>#N/A</v>
          </cell>
          <cell r="E629">
            <v>1.11E-2</v>
          </cell>
        </row>
        <row r="630">
          <cell r="A630" t="str">
            <v>SMAMLC03S</v>
          </cell>
          <cell r="B630" t="str">
            <v>SMA MLC Premium Moderate 50</v>
          </cell>
          <cell r="C630">
            <v>8.9800000000000001E-3</v>
          </cell>
          <cell r="D630" t="e">
            <v>#N/A</v>
          </cell>
          <cell r="E630">
            <v>9.4999999999999998E-3</v>
          </cell>
        </row>
        <row r="631">
          <cell r="A631" t="str">
            <v>SMAMLC04S</v>
          </cell>
          <cell r="B631" t="str">
            <v>SMA MLC Value Growth 85</v>
          </cell>
          <cell r="C631">
            <v>5.77E-3</v>
          </cell>
          <cell r="D631" t="e">
            <v>#N/A</v>
          </cell>
          <cell r="E631">
            <v>6.0000000000000001E-3</v>
          </cell>
        </row>
        <row r="632">
          <cell r="A632" t="str">
            <v>SMAMLC05S</v>
          </cell>
          <cell r="B632" t="str">
            <v>SMA MLC Value Balanced 70</v>
          </cell>
          <cell r="C632">
            <v>5.9199999999999999E-3</v>
          </cell>
          <cell r="D632" t="e">
            <v>#N/A</v>
          </cell>
          <cell r="E632">
            <v>6.1000000000000004E-3</v>
          </cell>
        </row>
        <row r="633">
          <cell r="A633" t="str">
            <v>SMAMLC06S</v>
          </cell>
          <cell r="B633" t="str">
            <v>SMA MLC Value Moderate 50</v>
          </cell>
          <cell r="C633">
            <v>6.0200000000000002E-3</v>
          </cell>
          <cell r="D633" t="e">
            <v>#N/A</v>
          </cell>
          <cell r="E633">
            <v>6.1000000000000004E-3</v>
          </cell>
        </row>
        <row r="634">
          <cell r="A634" t="str">
            <v>STL0033AU</v>
          </cell>
          <cell r="B634" t="str">
            <v>Bendigo Balanced Index Fund</v>
          </cell>
          <cell r="D634">
            <v>4.4000000000000003E-3</v>
          </cell>
          <cell r="E634">
            <v>4.4000000000000003E-3</v>
          </cell>
        </row>
        <row r="635">
          <cell r="A635" t="str">
            <v>DFA0033AU</v>
          </cell>
          <cell r="B635" t="str">
            <v>Dimensional World Allocation 50/50 Trust</v>
          </cell>
          <cell r="D635">
            <v>4.0000000000000001E-3</v>
          </cell>
          <cell r="E635">
            <v>4.0000000000000001E-3</v>
          </cell>
        </row>
        <row r="636">
          <cell r="A636" t="str">
            <v>COL0030AU</v>
          </cell>
          <cell r="B636" t="str">
            <v>Atrium Evolution Series -Diversified Fund AEF 7</v>
          </cell>
          <cell r="D636">
            <v>1.9400000000000001E-2</v>
          </cell>
          <cell r="E636">
            <v>1.9900000000000001E-2</v>
          </cell>
        </row>
        <row r="637">
          <cell r="A637" t="str">
            <v>DFA7518AU</v>
          </cell>
          <cell r="B637" t="str">
            <v>Dimensional Sustainability World Allocation 70/30 Trust</v>
          </cell>
          <cell r="D637">
            <v>4.0999999999999995E-3</v>
          </cell>
          <cell r="E637">
            <v>4.0999999999999995E-3</v>
          </cell>
        </row>
        <row r="638">
          <cell r="A638" t="str">
            <v>MAQ3069AU</v>
          </cell>
          <cell r="B638" t="str">
            <v>Macquarie Real Return Opportunities Fund</v>
          </cell>
          <cell r="D638">
            <v>7.0999999999999995E-3</v>
          </cell>
          <cell r="E638">
            <v>7.4999999999999997E-3</v>
          </cell>
        </row>
        <row r="639">
          <cell r="A639" t="str">
            <v>ACM0001AU</v>
          </cell>
          <cell r="B639" t="str">
            <v>AB Dynamic Global Fixed Income Fund</v>
          </cell>
          <cell r="D639">
            <v>4.0000000000000001E-3</v>
          </cell>
          <cell r="E639">
            <v>4.0000000000000001E-3</v>
          </cell>
        </row>
        <row r="640">
          <cell r="A640" t="str">
            <v>FRT0025AU</v>
          </cell>
          <cell r="B640" t="str">
            <v>Franklin Templeton Global Aggregate Bond Fund - W Class</v>
          </cell>
          <cell r="D640">
            <v>5.4000000000000003E-3</v>
          </cell>
          <cell r="E640">
            <v>5.4000000000000003E-3</v>
          </cell>
        </row>
        <row r="641">
          <cell r="A641" t="str">
            <v>ETL0019AU</v>
          </cell>
          <cell r="B641" t="str">
            <v>PIMCO Global Credit Fund - WS class</v>
          </cell>
          <cell r="D641">
            <v>6.1999999999999998E-3</v>
          </cell>
          <cell r="E641">
            <v>6.1999999999999998E-3</v>
          </cell>
        </row>
        <row r="642">
          <cell r="A642" t="str">
            <v>SSB8320AU</v>
          </cell>
          <cell r="B642" t="str">
            <v>Western Asset Global Bond Fund</v>
          </cell>
          <cell r="D642">
            <v>5.0000000000000001E-3</v>
          </cell>
          <cell r="E642">
            <v>5.0000000000000001E-3</v>
          </cell>
        </row>
        <row r="643">
          <cell r="A643" t="str">
            <v>MLT5528AU</v>
          </cell>
          <cell r="B643" t="str">
            <v>Challenger GIF 2.35 Cents p.a 31 August 2024 ○</v>
          </cell>
          <cell r="D643">
            <v>0</v>
          </cell>
          <cell r="E643">
            <v>0</v>
          </cell>
        </row>
        <row r="644">
          <cell r="A644" t="str">
            <v>COL0001AU</v>
          </cell>
          <cell r="B644" t="str">
            <v>Charter Hall Maxim Property Securities Fund</v>
          </cell>
          <cell r="D644">
            <v>8.5000000000000006E-3</v>
          </cell>
          <cell r="E644">
            <v>8.5000000000000006E-3</v>
          </cell>
        </row>
        <row r="645">
          <cell r="A645" t="str">
            <v>DFA0006AU</v>
          </cell>
          <cell r="B645" t="str">
            <v>Strategic Global Property Fund</v>
          </cell>
          <cell r="D645">
            <v>3.8E-3</v>
          </cell>
          <cell r="E645">
            <v>3.8E-3</v>
          </cell>
        </row>
        <row r="646">
          <cell r="A646" t="str">
            <v>SSB0043AU</v>
          </cell>
          <cell r="B646" t="str">
            <v>Martin Currie Equity Income Fund</v>
          </cell>
          <cell r="D646">
            <v>8.5000000000000006E-3</v>
          </cell>
          <cell r="E646">
            <v>8.5000000000000006E-3</v>
          </cell>
        </row>
        <row r="647">
          <cell r="A647" t="str">
            <v>ETL5146AU</v>
          </cell>
          <cell r="B647" t="str">
            <v>EQT Flagship Fund - Wholesale Class</v>
          </cell>
          <cell r="D647">
            <v>7.1999999999999998E-3</v>
          </cell>
          <cell r="E647">
            <v>7.1999999999999998E-3</v>
          </cell>
        </row>
        <row r="648">
          <cell r="A648" t="str">
            <v>ETL8439AU</v>
          </cell>
          <cell r="B648" t="str">
            <v>EQT Tax Aware Australian Equity Fund</v>
          </cell>
          <cell r="D648">
            <v>1.03E-2</v>
          </cell>
          <cell r="E648">
            <v>1.03E-2</v>
          </cell>
        </row>
        <row r="649">
          <cell r="A649" t="str">
            <v>LAZ0006AU</v>
          </cell>
          <cell r="B649" t="str">
            <v>Lazard Australian Equity Fund - Class I Units</v>
          </cell>
          <cell r="D649">
            <v>6.9999999999999993E-3</v>
          </cell>
          <cell r="E649">
            <v>6.9999999999999993E-3</v>
          </cell>
        </row>
        <row r="650">
          <cell r="A650" t="str">
            <v>IML0010AU</v>
          </cell>
          <cell r="B650" t="str">
            <v>Investors Mutual Concentrated Australian Share Fund</v>
          </cell>
          <cell r="D650">
            <v>9.8999999999999991E-3</v>
          </cell>
          <cell r="E650">
            <v>9.8999999999999991E-3</v>
          </cell>
        </row>
        <row r="651">
          <cell r="A651" t="str">
            <v>IOF0214AU</v>
          </cell>
          <cell r="B651" t="str">
            <v>Perennial Value Smaller Companies Trust</v>
          </cell>
          <cell r="D651">
            <v>1.2E-2</v>
          </cell>
          <cell r="E651">
            <v>1.6899999999999998E-2</v>
          </cell>
        </row>
        <row r="652">
          <cell r="A652" t="str">
            <v>PER0259AU</v>
          </cell>
          <cell r="B652" t="str">
            <v xml:space="preserve">Perpetual Smaller Companies Fund No.2 </v>
          </cell>
          <cell r="D652">
            <v>1.2500000000000001E-2</v>
          </cell>
          <cell r="E652">
            <v>1.2500000000000001E-2</v>
          </cell>
        </row>
        <row r="653">
          <cell r="A653" t="str">
            <v>DFA0035AU</v>
          </cell>
          <cell r="B653" t="str">
            <v>Dimensional World Equity Trust</v>
          </cell>
          <cell r="D653">
            <v>4.1999999999999997E-3</v>
          </cell>
          <cell r="E653">
            <v>4.1999999999999997E-3</v>
          </cell>
        </row>
        <row r="654">
          <cell r="A654" t="str">
            <v>ETL0041AU</v>
          </cell>
          <cell r="B654" t="str">
            <v>MFS Hedged Global Equity Trust ∆</v>
          </cell>
          <cell r="D654">
            <v>8.0000000000000002E-3</v>
          </cell>
          <cell r="E654">
            <v>8.0000000000000002E-3</v>
          </cell>
        </row>
        <row r="655">
          <cell r="A655" t="str">
            <v>DFA8887AU</v>
          </cell>
          <cell r="B655" t="str">
            <v>Dimensional Emerging Markets Sustainability Trust ∆</v>
          </cell>
          <cell r="D655">
            <v>6.0000000000000001E-3</v>
          </cell>
          <cell r="E655">
            <v>6.0000000000000001E-3</v>
          </cell>
        </row>
        <row r="656">
          <cell r="A656" t="str">
            <v>ETL0381AU</v>
          </cell>
          <cell r="B656" t="str">
            <v>Robeco Emerging Conservative Equity Fund ∆</v>
          </cell>
          <cell r="D656">
            <v>9.1000000000000004E-3</v>
          </cell>
          <cell r="E656">
            <v>9.1000000000000004E-3</v>
          </cell>
        </row>
        <row r="657">
          <cell r="A657" t="str">
            <v>WHT5134AU</v>
          </cell>
          <cell r="B657" t="str">
            <v>Firetrail Absolute Return Fund - Class A ○</v>
          </cell>
          <cell r="D657">
            <v>1.2800000000000001E-2</v>
          </cell>
          <cell r="E657">
            <v>2.41E-2</v>
          </cell>
        </row>
        <row r="658">
          <cell r="A658" t="str">
            <v>MAQ0441AU</v>
          </cell>
          <cell r="B658" t="str">
            <v>Premium China fund</v>
          </cell>
          <cell r="D658">
            <v>2.3E-2</v>
          </cell>
          <cell r="E658">
            <v>2.5899999999999999E-2</v>
          </cell>
        </row>
        <row r="659">
          <cell r="A659" t="str">
            <v>MAQ0058AU</v>
          </cell>
          <cell r="B659" t="str">
            <v>Macquarie Master Balanced Fund*</v>
          </cell>
          <cell r="D659">
            <v>9.4999999999999998E-3</v>
          </cell>
          <cell r="E659">
            <v>9.4999999999999998E-3</v>
          </cell>
        </row>
        <row r="660">
          <cell r="A660" t="str">
            <v>GLPR</v>
          </cell>
          <cell r="B660" t="str">
            <v>iShares Core FTSE Global Property Ex Australia (AUD Hedged) ETF</v>
          </cell>
          <cell r="D660" t="e">
            <v>#N/A</v>
          </cell>
          <cell r="E660">
            <v>1.5E-3</v>
          </cell>
        </row>
        <row r="661">
          <cell r="A661" t="str">
            <v>GLIN</v>
          </cell>
          <cell r="B661" t="str">
            <v>iShares Core FTSE Global Infrastructure (AUD Hedged) ETF</v>
          </cell>
          <cell r="D661" t="e">
            <v>#N/A</v>
          </cell>
          <cell r="E661">
            <v>1.5E-3</v>
          </cell>
        </row>
        <row r="662">
          <cell r="A662" t="str">
            <v>LEF0101AU</v>
          </cell>
          <cell r="B662" t="str">
            <v>Optimix Wholesale Australian Property Securities Trust (Class B)**</v>
          </cell>
          <cell r="D662">
            <v>7.3000000000000001E-3</v>
          </cell>
          <cell r="E662">
            <v>7.3000000000000001E-3</v>
          </cell>
        </row>
        <row r="663">
          <cell r="A663" t="str">
            <v>LEF0102AU</v>
          </cell>
          <cell r="B663" t="str">
            <v>Optimix Wholesale Australian Share Trust (Class B)**</v>
          </cell>
          <cell r="D663">
            <v>7.3000000000000001E-3</v>
          </cell>
          <cell r="E663">
            <v>7.3000000000000001E-3</v>
          </cell>
        </row>
        <row r="664">
          <cell r="A664" t="str">
            <v>MHHT</v>
          </cell>
          <cell r="E664">
            <v>1.4999999999999999E-2</v>
          </cell>
        </row>
        <row r="665">
          <cell r="A665" t="str">
            <v>NUGG</v>
          </cell>
          <cell r="B665" t="str">
            <v>VanEyk Gold Bullion ETF</v>
          </cell>
          <cell r="E665">
            <v>2.5000000000000001E-3</v>
          </cell>
        </row>
        <row r="666">
          <cell r="A666" t="str">
            <v>USTB</v>
          </cell>
          <cell r="B666" t="str">
            <v>Global X US Treasury Bond ETF</v>
          </cell>
          <cell r="E666">
            <v>2E-3</v>
          </cell>
        </row>
        <row r="667">
          <cell r="A667" t="str">
            <v>TBIL</v>
          </cell>
          <cell r="B667" t="str">
            <v>VanEck 1-3 Month US Treasury Bond ETF</v>
          </cell>
          <cell r="E667">
            <v>2.2000000000000001E-3</v>
          </cell>
        </row>
        <row r="668">
          <cell r="A668" t="str">
            <v>FLOT</v>
          </cell>
          <cell r="B668" t="str">
            <v>VanEck Australian Floating Rate ETF</v>
          </cell>
          <cell r="E668">
            <v>2.2000000000000001E-3</v>
          </cell>
        </row>
        <row r="669">
          <cell r="A669" t="str">
            <v>VVLU</v>
          </cell>
          <cell r="B669" t="str">
            <v>Vanguard Global Value Equity Active ETF (Managed Fund)</v>
          </cell>
          <cell r="E669">
            <v>2.8E-3</v>
          </cell>
        </row>
        <row r="670">
          <cell r="A670" t="str">
            <v>BHYB</v>
          </cell>
          <cell r="B670" t="str">
            <v>BetaShares Australian Major Bank Hybrids Index ETF</v>
          </cell>
          <cell r="E670">
            <v>3.5000000000000001E-3</v>
          </cell>
        </row>
        <row r="671">
          <cell r="A671" t="str">
            <v>ETL8155AU</v>
          </cell>
          <cell r="B671" t="str">
            <v xml:space="preserve">Milford Australian Absolute Growth Fund </v>
          </cell>
          <cell r="D671">
            <v>9.0000000000000011E-3</v>
          </cell>
          <cell r="E671">
            <v>1.5200000000000002E-2</v>
          </cell>
        </row>
        <row r="672">
          <cell r="A672" t="str">
            <v>SUBD</v>
          </cell>
          <cell r="B672" t="str">
            <v>VanEck Australian Subordinated Debt ETF</v>
          </cell>
          <cell r="C672">
            <v>2.8999999999999998E-3</v>
          </cell>
          <cell r="D672" t="e">
            <v>#N/A</v>
          </cell>
          <cell r="E672">
            <v>2.8999999999999998E-3</v>
          </cell>
        </row>
      </sheetData>
      <sheetData sheetId="14">
        <row r="1">
          <cell r="A1" t="str">
            <v>APIR CODE</v>
          </cell>
          <cell r="B1" t="str">
            <v>PRODUCT</v>
          </cell>
          <cell r="C1" t="str">
            <v>Buy Spread</v>
          </cell>
          <cell r="D1" t="str">
            <v>Sell Spread</v>
          </cell>
          <cell r="E1" t="str">
            <v>Buy/Sell Spread</v>
          </cell>
        </row>
        <row r="2">
          <cell r="A2" t="str">
            <v>AAP0002AU</v>
          </cell>
          <cell r="B2" t="str">
            <v>Ausbil Australian Geared Equity Fund</v>
          </cell>
          <cell r="C2">
            <v>0.38</v>
          </cell>
          <cell r="D2">
            <v>0.38</v>
          </cell>
          <cell r="E2">
            <v>7.6E-3</v>
          </cell>
        </row>
        <row r="3">
          <cell r="A3" t="str">
            <v>AAP0007AU</v>
          </cell>
          <cell r="B3" t="str">
            <v>Ausbil MicroCap Fund</v>
          </cell>
          <cell r="C3">
            <v>0.35</v>
          </cell>
          <cell r="D3">
            <v>0.35</v>
          </cell>
          <cell r="E3">
            <v>6.9999999999999993E-3</v>
          </cell>
        </row>
        <row r="4">
          <cell r="A4" t="str">
            <v>AAP0008AU</v>
          </cell>
          <cell r="B4" t="str">
            <v>Ausbil 130/30 Focus Fund</v>
          </cell>
          <cell r="C4">
            <v>0.3</v>
          </cell>
          <cell r="D4">
            <v>0.3</v>
          </cell>
          <cell r="E4">
            <v>6.0000000000000001E-3</v>
          </cell>
        </row>
        <row r="5">
          <cell r="A5" t="str">
            <v>AAP0101AU</v>
          </cell>
          <cell r="B5" t="str">
            <v>Ausbil Balanced Fund</v>
          </cell>
          <cell r="C5">
            <v>0.15</v>
          </cell>
          <cell r="D5">
            <v>0.15</v>
          </cell>
          <cell r="E5">
            <v>3.0000000000000001E-3</v>
          </cell>
        </row>
        <row r="6">
          <cell r="A6" t="str">
            <v>AAP0103AU</v>
          </cell>
          <cell r="B6" t="str">
            <v>Ausbil Investment Trust - Australian Active Equity Fund</v>
          </cell>
          <cell r="C6">
            <v>0.2</v>
          </cell>
          <cell r="D6">
            <v>0.2</v>
          </cell>
          <cell r="E6">
            <v>4.0000000000000001E-3</v>
          </cell>
        </row>
        <row r="7">
          <cell r="A7" t="str">
            <v>AAP0104AU</v>
          </cell>
          <cell r="B7" t="str">
            <v>Ausbil Investment Trust - Australian Emerging Leader Fund</v>
          </cell>
          <cell r="C7">
            <v>0.25</v>
          </cell>
          <cell r="D7">
            <v>0.25</v>
          </cell>
          <cell r="E7">
            <v>5.0000000000000001E-3</v>
          </cell>
        </row>
        <row r="8">
          <cell r="A8" t="str">
            <v>AAP3656AU</v>
          </cell>
          <cell r="B8" t="str">
            <v>Ausbil Active Dividend Income Fund - Wholesale Class</v>
          </cell>
          <cell r="C8">
            <v>0.2</v>
          </cell>
          <cell r="D8">
            <v>0.2</v>
          </cell>
          <cell r="E8">
            <v>4.0000000000000001E-3</v>
          </cell>
        </row>
        <row r="9">
          <cell r="A9" t="str">
            <v>ACM0006AU</v>
          </cell>
          <cell r="B9" t="str">
            <v>AB Managed Volatility Equities Fund - MVE Class</v>
          </cell>
          <cell r="C9">
            <v>0.25</v>
          </cell>
          <cell r="D9">
            <v>0.25</v>
          </cell>
          <cell r="E9">
            <v>5.0000000000000001E-3</v>
          </cell>
        </row>
        <row r="10">
          <cell r="A10" t="str">
            <v>ACM0009AU</v>
          </cell>
          <cell r="B10" t="str">
            <v xml:space="preserve">AB Global Equities Fund </v>
          </cell>
          <cell r="C10">
            <v>0.17</v>
          </cell>
          <cell r="D10">
            <v>0.17</v>
          </cell>
          <cell r="E10">
            <v>3.4000000000000002E-3</v>
          </cell>
        </row>
        <row r="11">
          <cell r="A11" t="str">
            <v>ACP0007AU</v>
          </cell>
          <cell r="B11" t="str">
            <v>BAO Trust*</v>
          </cell>
          <cell r="E11" t="str">
            <v>n/a</v>
          </cell>
        </row>
        <row r="12">
          <cell r="A12" t="str">
            <v>ADV0046AU</v>
          </cell>
          <cell r="B12" t="str">
            <v>Maple-Brown Abbott Australian Share Fund</v>
          </cell>
          <cell r="C12">
            <v>0.19</v>
          </cell>
          <cell r="D12">
            <v>0.19</v>
          </cell>
          <cell r="E12">
            <v>3.8E-3</v>
          </cell>
        </row>
        <row r="13">
          <cell r="A13" t="str">
            <v>ADV0067AU</v>
          </cell>
          <cell r="B13" t="str">
            <v>Advance International Fixed Interest Multi Blend Fund - Wholesale Fund</v>
          </cell>
          <cell r="C13">
            <v>0.1</v>
          </cell>
          <cell r="D13">
            <v>0.1</v>
          </cell>
          <cell r="E13">
            <v>2E-3</v>
          </cell>
        </row>
        <row r="14">
          <cell r="A14" t="str">
            <v>AJF0003AU</v>
          </cell>
          <cell r="B14" t="str">
            <v>OnePath Tax Effective Income Trust</v>
          </cell>
          <cell r="C14">
            <v>0</v>
          </cell>
          <cell r="D14">
            <v>0</v>
          </cell>
          <cell r="E14">
            <v>0</v>
          </cell>
        </row>
        <row r="15">
          <cell r="A15" t="str">
            <v>AJF0802AU</v>
          </cell>
          <cell r="B15" t="str">
            <v>OnePath Wholesale Balanced Trust</v>
          </cell>
          <cell r="C15">
            <v>0.05</v>
          </cell>
          <cell r="D15">
            <v>0.05</v>
          </cell>
          <cell r="E15">
            <v>1E-3</v>
          </cell>
        </row>
        <row r="16">
          <cell r="A16" t="str">
            <v>AJF0804AU</v>
          </cell>
          <cell r="B16" t="str">
            <v>OnePath Wholesale Australian Share Trust</v>
          </cell>
          <cell r="C16">
            <v>0.13</v>
          </cell>
          <cell r="D16">
            <v>0.13</v>
          </cell>
          <cell r="E16">
            <v>2.5999999999999999E-3</v>
          </cell>
        </row>
        <row r="17">
          <cell r="A17" t="str">
            <v>AMP0255AU</v>
          </cell>
          <cell r="B17" t="str">
            <v>AMP Capital Listed Property Trust Fund</v>
          </cell>
          <cell r="C17">
            <v>0.2</v>
          </cell>
          <cell r="D17">
            <v>0.2</v>
          </cell>
          <cell r="E17">
            <v>4.0000000000000001E-3</v>
          </cell>
        </row>
        <row r="18">
          <cell r="A18" t="str">
            <v>AMP0269AU</v>
          </cell>
          <cell r="B18" t="str">
            <v>AMP Capital Listed Property Trust Fund - Ord Class</v>
          </cell>
          <cell r="C18">
            <v>0.2</v>
          </cell>
          <cell r="D18">
            <v>0.2</v>
          </cell>
          <cell r="E18">
            <v>4.0000000000000001E-3</v>
          </cell>
        </row>
        <row r="19">
          <cell r="A19" t="str">
            <v>AMP0370AU</v>
          </cell>
          <cell r="B19" t="str">
            <v>AMP Capital Equity Fund - Class A Units</v>
          </cell>
          <cell r="C19">
            <v>0.1</v>
          </cell>
          <cell r="D19">
            <v>0.1</v>
          </cell>
          <cell r="E19">
            <v>2E-3</v>
          </cell>
        </row>
        <row r="20">
          <cell r="A20" t="str">
            <v>AMP0441AU</v>
          </cell>
          <cell r="B20" t="str">
            <v>AMP Capital Balanced Growth  - Class A</v>
          </cell>
          <cell r="C20">
            <v>0.11</v>
          </cell>
          <cell r="D20">
            <v>0.11</v>
          </cell>
          <cell r="E20">
            <v>2.2000000000000001E-3</v>
          </cell>
        </row>
        <row r="21">
          <cell r="A21" t="str">
            <v>AMP0557AU</v>
          </cell>
          <cell r="B21" t="str">
            <v>AMP Capital Corporate Bond Fund</v>
          </cell>
          <cell r="C21">
            <v>0.05</v>
          </cell>
          <cell r="D21">
            <v>0.16</v>
          </cell>
          <cell r="E21">
            <v>2.1000000000000003E-3</v>
          </cell>
        </row>
        <row r="22">
          <cell r="A22" t="str">
            <v>AMP0974AU</v>
          </cell>
          <cell r="B22" t="str">
            <v>AMP Global Property Securities Fund</v>
          </cell>
          <cell r="C22">
            <v>0.15</v>
          </cell>
          <cell r="D22">
            <v>0.15</v>
          </cell>
          <cell r="E22">
            <v>3.0000000000000001E-3</v>
          </cell>
        </row>
        <row r="23">
          <cell r="A23" t="str">
            <v>AMP1015AU</v>
          </cell>
          <cell r="B23" t="str">
            <v>AMP Capital Core Property Fund Class A Units</v>
          </cell>
          <cell r="C23">
            <v>0.08</v>
          </cell>
          <cell r="D23">
            <v>0.08</v>
          </cell>
          <cell r="E23">
            <v>1.6000000000000001E-3</v>
          </cell>
        </row>
        <row r="24">
          <cell r="A24" t="str">
            <v>AMP1179AU</v>
          </cell>
          <cell r="B24" t="str">
            <v>AMP Capital Core Infrastructure Fund Class A Units</v>
          </cell>
          <cell r="C24">
            <v>0.05</v>
          </cell>
          <cell r="D24">
            <v>0.05</v>
          </cell>
          <cell r="E24">
            <v>1E-3</v>
          </cell>
        </row>
        <row r="25">
          <cell r="A25" t="str">
            <v>AMP1685AU</v>
          </cell>
          <cell r="B25" t="str">
            <v>AMP Capital Multi-Asset A</v>
          </cell>
          <cell r="C25">
            <v>7.0000000000000007E-2</v>
          </cell>
          <cell r="D25">
            <v>7.0000000000000007E-2</v>
          </cell>
          <cell r="E25">
            <v>1.4000000000000002E-3</v>
          </cell>
        </row>
        <row r="26">
          <cell r="A26" t="str">
            <v>ANT0005AU</v>
          </cell>
          <cell r="B26" t="str">
            <v>Altrinsic Global Equities Trust</v>
          </cell>
          <cell r="C26">
            <v>0.1</v>
          </cell>
          <cell r="D26">
            <v>0.1</v>
          </cell>
          <cell r="E26">
            <v>2E-3</v>
          </cell>
        </row>
        <row r="27">
          <cell r="A27" t="str">
            <v>ANZ0212AU</v>
          </cell>
          <cell r="B27" t="str">
            <v>OnePath Wholesale Diversified Fixed Interest Trust</v>
          </cell>
          <cell r="C27">
            <v>0.06</v>
          </cell>
          <cell r="D27">
            <v>0.06</v>
          </cell>
          <cell r="E27">
            <v>1.1999999999999999E-3</v>
          </cell>
        </row>
        <row r="28">
          <cell r="A28" t="str">
            <v>APN0001AU</v>
          </cell>
          <cell r="B28" t="str">
            <v>APN Property For Income Fund</v>
          </cell>
          <cell r="C28">
            <v>0.3</v>
          </cell>
          <cell r="D28">
            <v>0.3</v>
          </cell>
          <cell r="E28">
            <v>6.0000000000000001E-3</v>
          </cell>
        </row>
        <row r="29">
          <cell r="A29" t="str">
            <v>APN0004AU</v>
          </cell>
          <cell r="B29" t="str">
            <v>APN Property for Income Fund No.2</v>
          </cell>
          <cell r="C29">
            <v>0.3</v>
          </cell>
          <cell r="D29">
            <v>0.3</v>
          </cell>
          <cell r="E29">
            <v>6.0000000000000001E-3</v>
          </cell>
        </row>
        <row r="30">
          <cell r="A30" t="str">
            <v>APN0008AU</v>
          </cell>
          <cell r="B30" t="str">
            <v>APN AREIT Fund</v>
          </cell>
          <cell r="C30">
            <v>0.3</v>
          </cell>
          <cell r="D30">
            <v>0.3</v>
          </cell>
          <cell r="E30">
            <v>6.0000000000000001E-3</v>
          </cell>
        </row>
        <row r="31">
          <cell r="A31" t="str">
            <v>ARO0006AU</v>
          </cell>
          <cell r="B31" t="str">
            <v xml:space="preserve">BNP Paribas C Worldwide Global Equity Trust </v>
          </cell>
          <cell r="C31">
            <v>0.15</v>
          </cell>
          <cell r="D31">
            <v>0.15</v>
          </cell>
          <cell r="E31">
            <v>3.0000000000000001E-3</v>
          </cell>
        </row>
        <row r="32">
          <cell r="A32" t="str">
            <v>ASC0001AU</v>
          </cell>
          <cell r="B32" t="str">
            <v>Smallco Investment Fund</v>
          </cell>
          <cell r="C32">
            <v>0.45</v>
          </cell>
          <cell r="D32">
            <v>0.45</v>
          </cell>
          <cell r="E32">
            <v>9.0000000000000011E-3</v>
          </cell>
        </row>
        <row r="33">
          <cell r="A33" t="str">
            <v>AUG0017AU</v>
          </cell>
          <cell r="B33" t="str">
            <v>Australian Ethical Balanced Trust</v>
          </cell>
          <cell r="C33">
            <v>0.1</v>
          </cell>
          <cell r="D33">
            <v>0.1</v>
          </cell>
          <cell r="E33">
            <v>2E-3</v>
          </cell>
        </row>
        <row r="34">
          <cell r="A34" t="str">
            <v>AUG0018AU</v>
          </cell>
          <cell r="B34" t="str">
            <v xml:space="preserve">Australian Ethical Australian Shares Fund </v>
          </cell>
          <cell r="C34">
            <v>0.15</v>
          </cell>
          <cell r="D34">
            <v>0.15</v>
          </cell>
          <cell r="E34">
            <v>3.0000000000000001E-3</v>
          </cell>
        </row>
        <row r="35">
          <cell r="A35" t="str">
            <v>AUG0019AU</v>
          </cell>
          <cell r="B35" t="str">
            <v xml:space="preserve">Australian Ethical Diversified Shares Fund </v>
          </cell>
          <cell r="C35">
            <v>0.05</v>
          </cell>
          <cell r="D35">
            <v>0.05</v>
          </cell>
          <cell r="E35">
            <v>1E-3</v>
          </cell>
        </row>
        <row r="36">
          <cell r="A36" t="str">
            <v>AUS0030AU</v>
          </cell>
          <cell r="B36" t="str">
            <v>Platypus Australian Equities Fund - Wholesale</v>
          </cell>
          <cell r="C36">
            <v>0.2</v>
          </cell>
          <cell r="D36">
            <v>0.2</v>
          </cell>
          <cell r="E36">
            <v>4.0000000000000001E-3</v>
          </cell>
        </row>
        <row r="37">
          <cell r="A37" t="str">
            <v>AUS0037AU</v>
          </cell>
          <cell r="B37" t="str">
            <v>Australian Unity Healthcare Property Trust (Class A Units)</v>
          </cell>
          <cell r="C37">
            <v>1.2</v>
          </cell>
          <cell r="D37">
            <v>0.5</v>
          </cell>
          <cell r="E37">
            <v>1.7000000000000001E-2</v>
          </cell>
        </row>
        <row r="38">
          <cell r="A38" t="str">
            <v>AUS0071AU</v>
          </cell>
          <cell r="B38" t="str">
            <v>Altius Sustainable Bond Fund</v>
          </cell>
          <cell r="C38">
            <v>0.05</v>
          </cell>
          <cell r="D38">
            <v>0.05</v>
          </cell>
          <cell r="E38">
            <v>1E-3</v>
          </cell>
        </row>
        <row r="39">
          <cell r="A39" t="str">
            <v>AUX0021AU</v>
          </cell>
          <cell r="B39" t="str">
            <v>IOOF Cash Management Trust</v>
          </cell>
          <cell r="C39">
            <v>0</v>
          </cell>
          <cell r="D39">
            <v>0</v>
          </cell>
          <cell r="E39">
            <v>0</v>
          </cell>
        </row>
        <row r="40">
          <cell r="A40" t="str">
            <v>BAR0811AU</v>
          </cell>
          <cell r="B40" t="str">
            <v>BlackRock Diversified ESG Stable Fund</v>
          </cell>
          <cell r="C40">
            <v>0.09</v>
          </cell>
          <cell r="D40">
            <v>0.09</v>
          </cell>
          <cell r="E40">
            <v>1.8E-3</v>
          </cell>
        </row>
        <row r="41">
          <cell r="A41" t="str">
            <v>BAR0813AU</v>
          </cell>
          <cell r="B41" t="str">
            <v>BlackRock Diversified ESG Growth Fund</v>
          </cell>
          <cell r="C41">
            <v>0.1</v>
          </cell>
          <cell r="D41">
            <v>0.1</v>
          </cell>
          <cell r="E41">
            <v>2E-3</v>
          </cell>
        </row>
        <row r="42">
          <cell r="A42" t="str">
            <v>BAR0814AU</v>
          </cell>
          <cell r="B42" t="str">
            <v>BlackRock Advantage Australian Equity Fund</v>
          </cell>
          <cell r="C42">
            <v>0.15</v>
          </cell>
          <cell r="D42">
            <v>0.15</v>
          </cell>
          <cell r="E42">
            <v>3.0000000000000001E-3</v>
          </cell>
        </row>
        <row r="43">
          <cell r="A43" t="str">
            <v>BAR0817AU</v>
          </cell>
          <cell r="B43" t="str">
            <v xml:space="preserve">BlackRock Advantage International Equity Fund </v>
          </cell>
          <cell r="C43">
            <v>0.17</v>
          </cell>
          <cell r="D43">
            <v>0.17</v>
          </cell>
          <cell r="E43">
            <v>3.4000000000000002E-3</v>
          </cell>
        </row>
        <row r="44">
          <cell r="A44" t="str">
            <v>BCF0001AU</v>
          </cell>
          <cell r="B44" t="str">
            <v>Basis Yield Fund*</v>
          </cell>
          <cell r="E44" t="str">
            <v>n/a</v>
          </cell>
        </row>
        <row r="45">
          <cell r="A45" t="str">
            <v>BCF0001BU</v>
          </cell>
          <cell r="B45" t="str">
            <v>Yield Alpha Sub-Trust-A$ Yield Fund Pref*</v>
          </cell>
          <cell r="E45" t="str">
            <v>n/a</v>
          </cell>
        </row>
        <row r="46">
          <cell r="A46" t="str">
            <v>BCF0100AU</v>
          </cell>
          <cell r="B46" t="str">
            <v>Basis Aust-Rim Diversified Fund*</v>
          </cell>
          <cell r="E46" t="str">
            <v>n/a</v>
          </cell>
        </row>
        <row r="47">
          <cell r="A47" t="str">
            <v>BCF0100BU</v>
          </cell>
          <cell r="B47" t="str">
            <v>Pac-Rim Sub Trust - A$ A-R Investor*</v>
          </cell>
          <cell r="E47" t="str">
            <v>n/a</v>
          </cell>
        </row>
        <row r="48">
          <cell r="A48" t="str">
            <v>BFL0001AU</v>
          </cell>
          <cell r="B48" t="str">
            <v>Bennelong Australian Equity Fund</v>
          </cell>
          <cell r="C48">
            <v>0.2</v>
          </cell>
          <cell r="D48">
            <v>0.2</v>
          </cell>
          <cell r="E48">
            <v>4.0000000000000001E-3</v>
          </cell>
        </row>
        <row r="49">
          <cell r="A49" t="str">
            <v>BFL0002AU</v>
          </cell>
          <cell r="B49" t="str">
            <v>Bennelong Concentrated Australian Equities Fund</v>
          </cell>
          <cell r="C49">
            <v>0.2</v>
          </cell>
          <cell r="D49">
            <v>0.2</v>
          </cell>
          <cell r="E49">
            <v>4.0000000000000001E-3</v>
          </cell>
        </row>
        <row r="50">
          <cell r="A50" t="str">
            <v>BFL0004AU</v>
          </cell>
          <cell r="B50" t="str">
            <v>Bennelong Ex-20 Australian Equities Fund</v>
          </cell>
          <cell r="C50">
            <v>0.2</v>
          </cell>
          <cell r="D50">
            <v>0.2</v>
          </cell>
          <cell r="E50">
            <v>4.0000000000000001E-3</v>
          </cell>
        </row>
        <row r="51">
          <cell r="A51" t="str">
            <v>BFL0010AU</v>
          </cell>
          <cell r="B51" t="str">
            <v xml:space="preserve">Bennelong Kardinia Absolute Return Fund </v>
          </cell>
          <cell r="C51">
            <v>0.2</v>
          </cell>
          <cell r="D51">
            <v>0.2</v>
          </cell>
          <cell r="E51">
            <v>4.0000000000000001E-3</v>
          </cell>
        </row>
        <row r="52">
          <cell r="A52" t="str">
            <v>BFL0020AU</v>
          </cell>
          <cell r="B52" t="str">
            <v>Quay Global Real Estate Fund</v>
          </cell>
          <cell r="C52">
            <v>0.2</v>
          </cell>
          <cell r="D52">
            <v>0.2</v>
          </cell>
          <cell r="E52">
            <v>4.0000000000000001E-3</v>
          </cell>
        </row>
        <row r="53">
          <cell r="A53" t="str">
            <v>BFL3779AU</v>
          </cell>
          <cell r="B53" t="str">
            <v>Bennelong Emerging Companies Fund</v>
          </cell>
          <cell r="C53">
            <v>0.25</v>
          </cell>
          <cell r="D53">
            <v>0.25</v>
          </cell>
          <cell r="E53">
            <v>5.0000000000000001E-3</v>
          </cell>
        </row>
        <row r="54">
          <cell r="A54" t="str">
            <v>BGL0105AU</v>
          </cell>
          <cell r="B54" t="str">
            <v xml:space="preserve">iShares Australian Bond Index Fund </v>
          </cell>
          <cell r="C54">
            <v>0.05</v>
          </cell>
          <cell r="D54">
            <v>0.05</v>
          </cell>
          <cell r="E54">
            <v>1E-3</v>
          </cell>
        </row>
        <row r="55">
          <cell r="A55" t="str">
            <v>BGL0109AU</v>
          </cell>
          <cell r="B55" t="str">
            <v>BlackRock Advantage Hedged International Equity Fund</v>
          </cell>
          <cell r="C55">
            <v>0.18</v>
          </cell>
          <cell r="D55">
            <v>0.18</v>
          </cell>
          <cell r="E55">
            <v>3.5999999999999999E-3</v>
          </cell>
        </row>
        <row r="56">
          <cell r="A56" t="str">
            <v>BLK0001AU</v>
          </cell>
          <cell r="B56" t="str">
            <v>BlackRock Multi Opportunity Absolute Return Fund</v>
          </cell>
          <cell r="C56">
            <v>0.05</v>
          </cell>
          <cell r="D56">
            <v>0.05</v>
          </cell>
          <cell r="E56">
            <v>1E-3</v>
          </cell>
        </row>
        <row r="57">
          <cell r="A57" t="str">
            <v>BNT0003AU</v>
          </cell>
          <cell r="B57" t="str">
            <v>Hyperion Australian Growth Companies Fund</v>
          </cell>
          <cell r="C57">
            <v>0.3</v>
          </cell>
          <cell r="D57">
            <v>0.3</v>
          </cell>
          <cell r="E57">
            <v>6.0000000000000001E-3</v>
          </cell>
        </row>
        <row r="58">
          <cell r="A58" t="str">
            <v>BNT0101AU</v>
          </cell>
          <cell r="B58" t="str">
            <v>Hyperion Small Growth Companies Fund</v>
          </cell>
          <cell r="C58">
            <v>0.3</v>
          </cell>
          <cell r="D58">
            <v>0.3</v>
          </cell>
          <cell r="E58">
            <v>6.0000000000000001E-3</v>
          </cell>
        </row>
        <row r="59">
          <cell r="A59" t="str">
            <v>BPF0029AU</v>
          </cell>
          <cell r="B59" t="str">
            <v>Bell Global Emerging Companies Fund</v>
          </cell>
          <cell r="C59">
            <v>0.1</v>
          </cell>
          <cell r="D59">
            <v>0.1</v>
          </cell>
          <cell r="E59">
            <v>2E-3</v>
          </cell>
        </row>
        <row r="60">
          <cell r="A60" t="str">
            <v>BTA0054AU</v>
          </cell>
          <cell r="B60" t="str">
            <v>Pendal Asian Share Fund</v>
          </cell>
          <cell r="C60">
            <v>0.25</v>
          </cell>
          <cell r="D60">
            <v>0.25</v>
          </cell>
          <cell r="E60">
            <v>5.0000000000000001E-3</v>
          </cell>
        </row>
        <row r="61">
          <cell r="A61" t="str">
            <v>BTA0055AU</v>
          </cell>
          <cell r="B61" t="str">
            <v>Pendal Australian Equity Fund</v>
          </cell>
          <cell r="C61">
            <v>0.25</v>
          </cell>
          <cell r="D61">
            <v>0.25</v>
          </cell>
          <cell r="E61">
            <v>5.0000000000000001E-3</v>
          </cell>
        </row>
        <row r="62">
          <cell r="A62" t="str">
            <v>BTA0056AU</v>
          </cell>
          <cell r="B62" t="str">
            <v>Pendal International Share Fund</v>
          </cell>
          <cell r="C62">
            <v>0.15</v>
          </cell>
          <cell r="D62">
            <v>0.1</v>
          </cell>
          <cell r="E62">
            <v>2.5000000000000001E-3</v>
          </cell>
        </row>
        <row r="63">
          <cell r="A63" t="str">
            <v>BTA0061AU</v>
          </cell>
          <cell r="B63" t="str">
            <v>Pendal Property Securities Fund</v>
          </cell>
          <cell r="C63">
            <v>0.25</v>
          </cell>
          <cell r="D63">
            <v>0.25</v>
          </cell>
          <cell r="E63">
            <v>5.0000000000000001E-3</v>
          </cell>
        </row>
        <row r="64">
          <cell r="A64" t="str">
            <v>BTA0125AU</v>
          </cell>
          <cell r="B64" t="str">
            <v>Pendal Active Growth Fund</v>
          </cell>
          <cell r="C64">
            <v>0.16</v>
          </cell>
          <cell r="D64">
            <v>0.15</v>
          </cell>
          <cell r="E64">
            <v>3.0999999999999999E-3</v>
          </cell>
        </row>
        <row r="65">
          <cell r="A65" t="str">
            <v>BTA0318AU</v>
          </cell>
          <cell r="B65" t="str">
            <v>Pendal Wholesale Monthly Income Plus Fund</v>
          </cell>
          <cell r="C65">
            <v>0.1</v>
          </cell>
          <cell r="D65">
            <v>0.1</v>
          </cell>
          <cell r="E65">
            <v>2E-3</v>
          </cell>
        </row>
        <row r="66">
          <cell r="A66" t="str">
            <v>BTA0419AU</v>
          </cell>
          <cell r="B66" t="str">
            <v>Pendal Global Emerging Markets Opportunities Fund</v>
          </cell>
          <cell r="C66">
            <v>0.3</v>
          </cell>
          <cell r="D66">
            <v>0.3</v>
          </cell>
          <cell r="E66">
            <v>6.0000000000000001E-3</v>
          </cell>
        </row>
        <row r="67">
          <cell r="A67" t="str">
            <v>BTA0441AU</v>
          </cell>
          <cell r="B67" t="str">
            <v>Pendal Pure Alpha Fixed Income Fund</v>
          </cell>
          <cell r="C67">
            <v>0.05</v>
          </cell>
          <cell r="D67">
            <v>0.05</v>
          </cell>
          <cell r="E67">
            <v>1E-3</v>
          </cell>
        </row>
        <row r="68">
          <cell r="A68" t="str">
            <v>BTA0507AU</v>
          </cell>
          <cell r="B68" t="str">
            <v>Pendal Sustainable Australian Fixed Interest Fund</v>
          </cell>
          <cell r="C68">
            <v>7.0000000000000007E-2</v>
          </cell>
          <cell r="D68">
            <v>7.0000000000000007E-2</v>
          </cell>
          <cell r="E68">
            <v>1.4000000000000002E-3</v>
          </cell>
        </row>
        <row r="69">
          <cell r="A69" t="str">
            <v>BTA0805AU</v>
          </cell>
          <cell r="B69" t="str">
            <v>Pendal Wholesale Conservative Outlook Fund</v>
          </cell>
          <cell r="C69">
            <v>0.09</v>
          </cell>
          <cell r="D69">
            <v>0.08</v>
          </cell>
          <cell r="E69">
            <v>1.6999999999999999E-3</v>
          </cell>
        </row>
        <row r="70">
          <cell r="A70" t="str">
            <v>BTA0806AU</v>
          </cell>
          <cell r="B70" t="str">
            <v>Pendal Wholesale Balanced Returns Fund</v>
          </cell>
          <cell r="C70">
            <v>0.13</v>
          </cell>
          <cell r="D70">
            <v>0.12</v>
          </cell>
          <cell r="E70">
            <v>2.5000000000000001E-3</v>
          </cell>
        </row>
        <row r="71">
          <cell r="A71" t="str">
            <v>CFM0404AU</v>
          </cell>
          <cell r="B71" t="str">
            <v>T. Rowe Price Australian Equity Fund</v>
          </cell>
          <cell r="C71" t="str">
            <v>n/a</v>
          </cell>
          <cell r="D71" t="e">
            <v>#N/A</v>
          </cell>
          <cell r="E71" t="str">
            <v>n/a</v>
          </cell>
        </row>
        <row r="72">
          <cell r="A72" t="str">
            <v>CHN5843AU</v>
          </cell>
          <cell r="B72" t="str">
            <v>CC Sage Capital Absolute Return Fund </v>
          </cell>
          <cell r="C72">
            <v>0.3</v>
          </cell>
          <cell r="D72">
            <v>0.3</v>
          </cell>
          <cell r="E72">
            <v>6.0000000000000001E-3</v>
          </cell>
        </row>
        <row r="73">
          <cell r="A73" t="str">
            <v>CHN8862AU</v>
          </cell>
          <cell r="B73" t="str">
            <v>CC Sage Capital Equity Plus Fund</v>
          </cell>
          <cell r="C73">
            <v>0.2</v>
          </cell>
          <cell r="D73">
            <v>0.2</v>
          </cell>
          <cell r="E73">
            <v>4.0000000000000001E-3</v>
          </cell>
        </row>
        <row r="74">
          <cell r="A74" t="str">
            <v>CIM0006AU</v>
          </cell>
          <cell r="B74" t="str">
            <v xml:space="preserve">Capital Group New Perspective </v>
          </cell>
          <cell r="C74">
            <v>0</v>
          </cell>
          <cell r="D74">
            <v>0</v>
          </cell>
          <cell r="E74">
            <v>0</v>
          </cell>
        </row>
        <row r="75">
          <cell r="A75" t="str">
            <v>CMI0105AU</v>
          </cell>
          <cell r="B75" t="str">
            <v>Colonial FS Wholesale Index Property Securities Fund</v>
          </cell>
          <cell r="C75" t="e">
            <v>#N/A</v>
          </cell>
          <cell r="D75" t="e">
            <v>#N/A</v>
          </cell>
          <cell r="E75" t="str">
            <v>n/a</v>
          </cell>
        </row>
        <row r="76">
          <cell r="A76" t="str">
            <v>CNA0805AU</v>
          </cell>
          <cell r="B76" t="str">
            <v>INVESCO Wholesale Senior Secured Income Fund</v>
          </cell>
          <cell r="C76">
            <v>0.1</v>
          </cell>
          <cell r="D76">
            <v>0.1</v>
          </cell>
          <cell r="E76">
            <v>2E-3</v>
          </cell>
        </row>
        <row r="77">
          <cell r="A77" t="str">
            <v>CNA0811AU</v>
          </cell>
          <cell r="B77" t="str">
            <v>INVESCO Wholesale Australian Share Fund</v>
          </cell>
          <cell r="C77">
            <v>0.15</v>
          </cell>
          <cell r="D77">
            <v>0.15</v>
          </cell>
          <cell r="E77">
            <v>3.0000000000000001E-3</v>
          </cell>
        </row>
        <row r="78">
          <cell r="A78" t="str">
            <v>CNA0812AU</v>
          </cell>
          <cell r="B78" t="str">
            <v>INVESCO Wholesale Australian Smaller Companies Fund</v>
          </cell>
          <cell r="C78">
            <v>0.2</v>
          </cell>
          <cell r="D78">
            <v>0.2</v>
          </cell>
          <cell r="E78">
            <v>4.0000000000000001E-3</v>
          </cell>
        </row>
        <row r="79">
          <cell r="A79" t="str">
            <v>CRM0008AU</v>
          </cell>
          <cell r="B79" t="str">
            <v xml:space="preserve">Cromwell Phoenix Property Securities Fund </v>
          </cell>
          <cell r="C79">
            <v>0.2</v>
          </cell>
          <cell r="D79">
            <v>0.2</v>
          </cell>
          <cell r="E79">
            <v>4.0000000000000001E-3</v>
          </cell>
        </row>
        <row r="80">
          <cell r="A80" t="str">
            <v>CRS0001AU</v>
          </cell>
          <cell r="B80" t="str">
            <v>Aberdeen Standard Multi-Asset Income Fund</v>
          </cell>
          <cell r="C80">
            <v>0.35</v>
          </cell>
          <cell r="D80">
            <v>0.3</v>
          </cell>
          <cell r="E80">
            <v>6.4999999999999988E-3</v>
          </cell>
        </row>
        <row r="81">
          <cell r="A81" t="str">
            <v>CRS0002AU</v>
          </cell>
          <cell r="B81" t="str">
            <v>abrdn multi-asset Real Return Fund</v>
          </cell>
          <cell r="C81">
            <v>7.0000000000000007E-2</v>
          </cell>
          <cell r="D81">
            <v>7.0000000000000007E-2</v>
          </cell>
          <cell r="E81">
            <v>1.4E-3</v>
          </cell>
        </row>
        <row r="82">
          <cell r="A82" t="str">
            <v>CRS0003AU</v>
          </cell>
          <cell r="B82" t="str">
            <v>Aberdeen Standard Ex-20 Australian Equities Fund</v>
          </cell>
          <cell r="C82">
            <v>0.25</v>
          </cell>
          <cell r="D82">
            <v>0.25</v>
          </cell>
          <cell r="E82">
            <v>5.0000000000000001E-3</v>
          </cell>
        </row>
        <row r="83">
          <cell r="A83" t="str">
            <v>CRS0005AU</v>
          </cell>
          <cell r="B83" t="str">
            <v>Aberdeen Standard Actively Hedged International Equities Fund</v>
          </cell>
          <cell r="C83">
            <v>0.15</v>
          </cell>
          <cell r="D83">
            <v>0.15</v>
          </cell>
          <cell r="E83">
            <v>3.0000000000000001E-3</v>
          </cell>
        </row>
        <row r="84">
          <cell r="A84" t="str">
            <v>CRS0007AU</v>
          </cell>
          <cell r="B84" t="str">
            <v>SG Hiscock Property Fund</v>
          </cell>
          <cell r="C84">
            <v>0.25</v>
          </cell>
          <cell r="D84">
            <v>0.25</v>
          </cell>
          <cell r="E84">
            <v>5.0000000000000001E-3</v>
          </cell>
        </row>
        <row r="85">
          <cell r="A85" t="str">
            <v>CSA0038AU</v>
          </cell>
          <cell r="B85" t="str">
            <v>Bentham Wholesale Global Income Fund</v>
          </cell>
          <cell r="C85">
            <v>0.28999999999999998</v>
          </cell>
          <cell r="D85">
            <v>0.28999999999999998</v>
          </cell>
          <cell r="E85">
            <v>5.7999999999999996E-3</v>
          </cell>
        </row>
        <row r="86">
          <cell r="A86" t="str">
            <v>CSA0046AU</v>
          </cell>
          <cell r="B86" t="str">
            <v>Bentham Syndicated Loan Fund</v>
          </cell>
          <cell r="C86">
            <v>0.52</v>
          </cell>
          <cell r="D86">
            <v>0.52</v>
          </cell>
          <cell r="E86">
            <v>1.04E-2</v>
          </cell>
        </row>
        <row r="87">
          <cell r="A87" t="str">
            <v>CSA0102AU</v>
          </cell>
          <cell r="B87" t="str">
            <v>Bentham High Yield Fund</v>
          </cell>
          <cell r="C87">
            <v>0.2</v>
          </cell>
          <cell r="D87">
            <v>0.2</v>
          </cell>
          <cell r="E87">
            <v>4.0000000000000001E-3</v>
          </cell>
        </row>
        <row r="88">
          <cell r="A88" t="str">
            <v>CSA0131AU</v>
          </cell>
          <cell r="B88" t="str">
            <v>Aberdeen Standard Australian Small Companies Fund</v>
          </cell>
          <cell r="C88">
            <v>0.3</v>
          </cell>
          <cell r="D88">
            <v>0.3</v>
          </cell>
          <cell r="E88">
            <v>6.0000000000000001E-3</v>
          </cell>
        </row>
        <row r="89">
          <cell r="A89" t="str">
            <v>CVW1890AU</v>
          </cell>
          <cell r="B89" t="str">
            <v xml:space="preserve">CFML Antipodes Global Fund </v>
          </cell>
          <cell r="C89">
            <v>0.3</v>
          </cell>
          <cell r="D89">
            <v>0.3</v>
          </cell>
          <cell r="E89">
            <v>6.0000000000000001E-3</v>
          </cell>
        </row>
        <row r="90">
          <cell r="A90" t="str">
            <v>DDH0006AU</v>
          </cell>
          <cell r="B90" t="str">
            <v>DDH Fixed Interest Fund</v>
          </cell>
          <cell r="C90">
            <v>0.05</v>
          </cell>
          <cell r="D90">
            <v>0.12</v>
          </cell>
          <cell r="E90">
            <v>1.6999999999999999E-3</v>
          </cell>
        </row>
        <row r="91">
          <cell r="A91" t="str">
            <v>DDH0009AU</v>
          </cell>
          <cell r="B91" t="str">
            <v>DDH Cash Fund - IDPS</v>
          </cell>
          <cell r="C91">
            <v>0</v>
          </cell>
          <cell r="D91">
            <v>0</v>
          </cell>
          <cell r="E91">
            <v>0</v>
          </cell>
        </row>
        <row r="92">
          <cell r="A92" t="str">
            <v>DEU0109AU</v>
          </cell>
          <cell r="B92" t="str">
            <v>Ironbark GCM Global Macro Fund</v>
          </cell>
          <cell r="C92">
            <v>0</v>
          </cell>
          <cell r="D92">
            <v>0</v>
          </cell>
          <cell r="E92">
            <v>0</v>
          </cell>
        </row>
        <row r="93">
          <cell r="A93" t="str">
            <v>DFA0002AU</v>
          </cell>
          <cell r="B93" t="str">
            <v>Dimensional Two-Year Diversified Fixed Interest Trust</v>
          </cell>
          <cell r="C93">
            <v>0.05</v>
          </cell>
          <cell r="D93">
            <v>0.05</v>
          </cell>
          <cell r="E93">
            <v>1E-3</v>
          </cell>
        </row>
        <row r="94">
          <cell r="A94" t="str">
            <v>DFA0003AU</v>
          </cell>
          <cell r="B94" t="str">
            <v>Dimensional Australian Core Equity Trust</v>
          </cell>
          <cell r="C94">
            <v>0.08</v>
          </cell>
          <cell r="D94">
            <v>0.08</v>
          </cell>
          <cell r="E94">
            <v>1.6000000000000001E-3</v>
          </cell>
        </row>
        <row r="95">
          <cell r="A95" t="str">
            <v>DFA0004AU</v>
          </cell>
          <cell r="B95" t="str">
            <v>Dimensional Global Core Equity Trust</v>
          </cell>
          <cell r="C95">
            <v>0.1</v>
          </cell>
          <cell r="D95">
            <v>0.1</v>
          </cell>
          <cell r="E95">
            <v>2E-3</v>
          </cell>
        </row>
        <row r="96">
          <cell r="A96" t="str">
            <v>DFA0005AU</v>
          </cell>
          <cell r="B96" t="str">
            <v>Dimensional Global Real Estate Trust</v>
          </cell>
          <cell r="C96">
            <v>0.1</v>
          </cell>
          <cell r="D96">
            <v>0.1</v>
          </cell>
          <cell r="E96">
            <v>2E-3</v>
          </cell>
        </row>
        <row r="97">
          <cell r="A97" t="str">
            <v>DFA0009AU</v>
          </cell>
          <cell r="B97" t="str">
            <v>Dimensional Global Core Equity Trust - AUD Hedged</v>
          </cell>
          <cell r="C97">
            <v>0.12</v>
          </cell>
          <cell r="D97">
            <v>0.12</v>
          </cell>
          <cell r="E97">
            <v>2.3999999999999998E-3</v>
          </cell>
        </row>
        <row r="98">
          <cell r="A98" t="str">
            <v>DFA0028AU</v>
          </cell>
          <cell r="B98" t="str">
            <v>Dimensional Global Bond Trust</v>
          </cell>
          <cell r="C98">
            <v>0.1</v>
          </cell>
          <cell r="D98">
            <v>0.1</v>
          </cell>
          <cell r="E98">
            <v>2E-3</v>
          </cell>
        </row>
        <row r="99">
          <cell r="A99" t="str">
            <v>DFA0029AU</v>
          </cell>
          <cell r="B99" t="str">
            <v xml:space="preserve">Dimensional World Allocation 70/30 Trust </v>
          </cell>
          <cell r="C99">
            <v>0.1</v>
          </cell>
          <cell r="D99">
            <v>0.1</v>
          </cell>
          <cell r="E99">
            <v>2E-3</v>
          </cell>
        </row>
        <row r="100">
          <cell r="A100" t="str">
            <v>DFA0041AU</v>
          </cell>
          <cell r="B100" t="str">
            <v xml:space="preserve">	Dimensional Global Sustainability Trust Unhedged</v>
          </cell>
          <cell r="C100">
            <v>0.1</v>
          </cell>
          <cell r="D100">
            <v>0.1</v>
          </cell>
          <cell r="E100">
            <v>2E-3</v>
          </cell>
        </row>
        <row r="101">
          <cell r="A101" t="str">
            <v>DFA0042AU</v>
          </cell>
          <cell r="B101" t="str">
            <v>Dimensional Global Sustainability Trust AUD Hedged</v>
          </cell>
          <cell r="C101">
            <v>0.12</v>
          </cell>
          <cell r="D101">
            <v>0.12</v>
          </cell>
          <cell r="E101">
            <v>2.3999999999999998E-3</v>
          </cell>
        </row>
        <row r="102">
          <cell r="A102" t="str">
            <v>DFA0100AU</v>
          </cell>
          <cell r="B102" t="str">
            <v>Dimensional Short Term Fixed Interest Trust</v>
          </cell>
          <cell r="C102">
            <v>0.03</v>
          </cell>
          <cell r="D102">
            <v>0.03</v>
          </cell>
          <cell r="E102">
            <v>5.9999999999999995E-4</v>
          </cell>
        </row>
        <row r="103">
          <cell r="A103" t="str">
            <v>DFA0101AU</v>
          </cell>
          <cell r="B103" t="str">
            <v>Dimensional Australian Value Trust</v>
          </cell>
          <cell r="C103">
            <v>0.08</v>
          </cell>
          <cell r="D103">
            <v>0.08</v>
          </cell>
          <cell r="E103">
            <v>1.6000000000000001E-3</v>
          </cell>
        </row>
        <row r="104">
          <cell r="A104" t="str">
            <v>DFA0102AU</v>
          </cell>
          <cell r="B104" t="str">
            <v>Dimensional Global Value Trust</v>
          </cell>
          <cell r="C104">
            <v>0.08</v>
          </cell>
          <cell r="D104">
            <v>0.08</v>
          </cell>
          <cell r="E104">
            <v>1.6000000000000001E-3</v>
          </cell>
        </row>
        <row r="105">
          <cell r="A105" t="str">
            <v>DFA0103AU</v>
          </cell>
          <cell r="B105" t="str">
            <v>Dimensional Australian Large Company Trust</v>
          </cell>
          <cell r="C105">
            <v>0.08</v>
          </cell>
          <cell r="D105">
            <v>0.08</v>
          </cell>
          <cell r="E105">
            <v>1.6000000000000001E-3</v>
          </cell>
        </row>
        <row r="106">
          <cell r="A106" t="str">
            <v>DFA0104AU</v>
          </cell>
          <cell r="B106" t="str">
            <v>Dimensional Australian Small Company Trust</v>
          </cell>
          <cell r="C106">
            <v>0.12</v>
          </cell>
          <cell r="D106">
            <v>0.12</v>
          </cell>
          <cell r="E106">
            <v>2.3999999999999998E-3</v>
          </cell>
        </row>
        <row r="107">
          <cell r="A107" t="str">
            <v>DFA0105AU</v>
          </cell>
          <cell r="B107" t="str">
            <v>Dimensional Global Large Company Trust</v>
          </cell>
          <cell r="C107">
            <v>0.08</v>
          </cell>
          <cell r="D107">
            <v>0.08</v>
          </cell>
          <cell r="E107">
            <v>1.6000000000000001E-3</v>
          </cell>
        </row>
        <row r="108">
          <cell r="A108" t="str">
            <v>DFA0106AU</v>
          </cell>
          <cell r="B108" t="str">
            <v>Dimensional Global Small Company Trust</v>
          </cell>
          <cell r="C108">
            <v>0.12</v>
          </cell>
          <cell r="D108">
            <v>0.12</v>
          </cell>
          <cell r="E108">
            <v>2.3999999999999998E-3</v>
          </cell>
        </row>
        <row r="109">
          <cell r="A109" t="str">
            <v>DFA0107AU</v>
          </cell>
          <cell r="B109" t="str">
            <v>Dimensional Emerging Markets Trust</v>
          </cell>
          <cell r="C109">
            <v>0.25</v>
          </cell>
          <cell r="D109">
            <v>0.25</v>
          </cell>
          <cell r="E109">
            <v>5.0000000000000001E-3</v>
          </cell>
        </row>
        <row r="110">
          <cell r="A110" t="str">
            <v>DFA0108AU</v>
          </cell>
          <cell r="B110" t="str">
            <v>Dimensional Five-Year Diversified Fixed Interest Trust</v>
          </cell>
          <cell r="C110">
            <v>0.05</v>
          </cell>
          <cell r="D110">
            <v>0.05</v>
          </cell>
          <cell r="E110">
            <v>1E-3</v>
          </cell>
        </row>
        <row r="111">
          <cell r="A111" t="str">
            <v>DFA4137AU</v>
          </cell>
          <cell r="B111" t="str">
            <v>Dimensional Sustainability World Equity Trust</v>
          </cell>
          <cell r="C111">
            <v>0.12</v>
          </cell>
          <cell r="D111">
            <v>0.12</v>
          </cell>
          <cell r="E111">
            <v>2.3999999999999998E-3</v>
          </cell>
        </row>
        <row r="112">
          <cell r="A112" t="str">
            <v>EGG0001AU</v>
          </cell>
          <cell r="B112" t="str">
            <v>Eley Griffiths Group Small Companies Fund</v>
          </cell>
          <cell r="C112">
            <v>0.24</v>
          </cell>
          <cell r="D112">
            <v>0.24</v>
          </cell>
          <cell r="E112">
            <v>4.7999999999999996E-3</v>
          </cell>
        </row>
        <row r="113">
          <cell r="A113" t="str">
            <v>EQI0015AU</v>
          </cell>
          <cell r="B113" t="str">
            <v>Aberdeen Standard International Equity Fund</v>
          </cell>
          <cell r="C113">
            <v>0.15</v>
          </cell>
          <cell r="D113">
            <v>0.15</v>
          </cell>
          <cell r="E113">
            <v>3.0000000000000001E-3</v>
          </cell>
        </row>
        <row r="114">
          <cell r="A114" t="str">
            <v>EQI0028AU</v>
          </cell>
          <cell r="B114" t="str">
            <v>Aberdeen Standard Asian Opportunities Fund</v>
          </cell>
          <cell r="C114">
            <v>0.28000000000000003</v>
          </cell>
          <cell r="D114">
            <v>0.28000000000000003</v>
          </cell>
          <cell r="E114">
            <v>5.6000000000000008E-3</v>
          </cell>
        </row>
        <row r="115">
          <cell r="A115" t="str">
            <v>ETL0005AU</v>
          </cell>
          <cell r="B115" t="str">
            <v>SGH LaSalle Global Listed Property Securities Trust</v>
          </cell>
          <cell r="C115">
            <v>0.25</v>
          </cell>
          <cell r="D115">
            <v>0.25</v>
          </cell>
          <cell r="E115">
            <v>5.0000000000000001E-3</v>
          </cell>
        </row>
        <row r="116">
          <cell r="A116" t="str">
            <v>ETL0015AU</v>
          </cell>
          <cell r="B116" t="str">
            <v>PIMCO Wholesale Australian Bond Fund</v>
          </cell>
          <cell r="C116">
            <v>0</v>
          </cell>
          <cell r="D116">
            <v>0.1</v>
          </cell>
          <cell r="E116">
            <v>1E-3</v>
          </cell>
        </row>
        <row r="117">
          <cell r="A117" t="str">
            <v>ETL0016AU</v>
          </cell>
          <cell r="B117" t="str">
            <v xml:space="preserve">PIMCO Diversified Fixed Interest Fund - Wholesale Class </v>
          </cell>
          <cell r="C117">
            <v>0</v>
          </cell>
          <cell r="D117">
            <v>0.1</v>
          </cell>
          <cell r="E117">
            <v>1E-3</v>
          </cell>
        </row>
        <row r="118">
          <cell r="A118" t="str">
            <v>ETL0018AU</v>
          </cell>
          <cell r="B118" t="str">
            <v>PIMCO Wholesale Global Bond Fund</v>
          </cell>
          <cell r="C118">
            <v>0</v>
          </cell>
          <cell r="D118">
            <v>0.1</v>
          </cell>
          <cell r="E118">
            <v>1E-3</v>
          </cell>
        </row>
        <row r="119">
          <cell r="A119" t="str">
            <v>ETL0032AU</v>
          </cell>
          <cell r="B119" t="str">
            <v>Aberdeen Standard Emerging Opportunities Fund</v>
          </cell>
          <cell r="C119">
            <v>0.22</v>
          </cell>
          <cell r="D119">
            <v>0.22</v>
          </cell>
          <cell r="E119">
            <v>4.4000000000000003E-3</v>
          </cell>
        </row>
        <row r="120">
          <cell r="A120" t="str">
            <v>ETL0042AU</v>
          </cell>
          <cell r="B120" t="str">
            <v>SGH20</v>
          </cell>
          <cell r="C120">
            <v>0.25</v>
          </cell>
          <cell r="D120">
            <v>0.25</v>
          </cell>
          <cell r="E120">
            <v>5.0000000000000001E-3</v>
          </cell>
        </row>
        <row r="121">
          <cell r="A121" t="str">
            <v>ETL0043AU</v>
          </cell>
          <cell r="B121" t="str">
            <v>Lincoln Wholesale Australian Growth Fund†</v>
          </cell>
          <cell r="C121">
            <v>0.25</v>
          </cell>
          <cell r="D121">
            <v>0.25</v>
          </cell>
          <cell r="E121">
            <v>5.0000000000000001E-3</v>
          </cell>
        </row>
        <row r="122">
          <cell r="A122" t="str">
            <v>ETL0046AU</v>
          </cell>
          <cell r="B122" t="str">
            <v>K2 Select International Fund</v>
          </cell>
          <cell r="C122">
            <v>0.25</v>
          </cell>
          <cell r="D122">
            <v>0.25</v>
          </cell>
          <cell r="E122">
            <v>5.0000000000000001E-3</v>
          </cell>
        </row>
        <row r="123">
          <cell r="A123" t="str">
            <v>ETL0060AU</v>
          </cell>
          <cell r="B123" t="str">
            <v>Allan Gray Australia Equity Fund</v>
          </cell>
          <cell r="C123">
            <v>0.2</v>
          </cell>
          <cell r="D123">
            <v>0.2</v>
          </cell>
          <cell r="E123">
            <v>4.0000000000000001E-3</v>
          </cell>
        </row>
        <row r="124">
          <cell r="A124" t="str">
            <v>ETL0062AU</v>
          </cell>
          <cell r="B124" t="str">
            <v>SGH ICE</v>
          </cell>
          <cell r="C124">
            <v>0.35</v>
          </cell>
          <cell r="D124">
            <v>0.35</v>
          </cell>
          <cell r="E124">
            <v>6.9999999999999993E-3</v>
          </cell>
        </row>
        <row r="125">
          <cell r="A125" t="str">
            <v>ETL0069AU</v>
          </cell>
          <cell r="B125" t="str">
            <v>Tribeca Alpha Plus Fund</v>
          </cell>
          <cell r="C125">
            <v>0.3</v>
          </cell>
          <cell r="D125">
            <v>0.3</v>
          </cell>
          <cell r="E125">
            <v>6.0000000000000001E-3</v>
          </cell>
        </row>
        <row r="126">
          <cell r="A126" t="str">
            <v>ETL0071AU</v>
          </cell>
          <cell r="B126" t="str">
            <v>T. Rowe Price Global Equity Fund</v>
          </cell>
          <cell r="C126">
            <v>0.2</v>
          </cell>
          <cell r="D126">
            <v>0.1</v>
          </cell>
          <cell r="E126">
            <v>3.0000000000000005E-3</v>
          </cell>
        </row>
        <row r="127">
          <cell r="A127" t="str">
            <v>ETL0148AU</v>
          </cell>
          <cell r="B127" t="str">
            <v>Armytage Australian Equity Income Fund</v>
          </cell>
          <cell r="C127">
            <v>0.25</v>
          </cell>
          <cell r="D127">
            <v>0.25</v>
          </cell>
          <cell r="E127">
            <v>5.0000000000000001E-3</v>
          </cell>
        </row>
        <row r="128">
          <cell r="A128" t="str">
            <v>ETL0171AU</v>
          </cell>
          <cell r="B128" t="str">
            <v>AXA IM Sustainable Equity Fund</v>
          </cell>
          <cell r="C128">
            <v>0.15</v>
          </cell>
          <cell r="D128">
            <v>0.15</v>
          </cell>
          <cell r="E128">
            <v>3.0000000000000001E-3</v>
          </cell>
        </row>
        <row r="129">
          <cell r="A129" t="str">
            <v>ETL0182AU</v>
          </cell>
          <cell r="B129" t="str">
            <v>PIMCO Wholesale Australian Short Term Bond Fund</v>
          </cell>
          <cell r="C129">
            <v>0</v>
          </cell>
          <cell r="D129">
            <v>0</v>
          </cell>
          <cell r="E129">
            <v>0</v>
          </cell>
        </row>
        <row r="130">
          <cell r="A130" t="str">
            <v>ETL0328AU</v>
          </cell>
          <cell r="B130" t="str">
            <v>T. Rowe Price Australian Equity Fund</v>
          </cell>
          <cell r="C130">
            <v>0.05</v>
          </cell>
          <cell r="D130">
            <v>0.05</v>
          </cell>
          <cell r="E130">
            <v>1E-3</v>
          </cell>
        </row>
        <row r="131">
          <cell r="A131" t="str">
            <v>ETL0365AU</v>
          </cell>
          <cell r="B131" t="str">
            <v>Paradice Global Small Cap Fund</v>
          </cell>
          <cell r="C131">
            <v>0.3</v>
          </cell>
          <cell r="D131">
            <v>0.3</v>
          </cell>
          <cell r="E131">
            <v>6.0000000000000001E-3</v>
          </cell>
        </row>
        <row r="132">
          <cell r="A132" t="str">
            <v>ETL0398AU</v>
          </cell>
          <cell r="B132" t="str">
            <v>T. Rowe Price Dynamic Global Bond Fund</v>
          </cell>
          <cell r="C132">
            <v>0.1</v>
          </cell>
          <cell r="D132">
            <v>0.1</v>
          </cell>
          <cell r="E132">
            <v>2E-3</v>
          </cell>
        </row>
        <row r="133">
          <cell r="A133" t="str">
            <v>ETL0458AU</v>
          </cell>
          <cell r="B133" t="str">
            <v>PIMCO Income Fund</v>
          </cell>
          <cell r="C133">
            <v>0</v>
          </cell>
          <cell r="D133">
            <v>0</v>
          </cell>
          <cell r="E133">
            <v>0</v>
          </cell>
        </row>
        <row r="134">
          <cell r="A134" t="str">
            <v>ETL0463AU</v>
          </cell>
          <cell r="B134" t="str">
            <v xml:space="preserve">Orbis Global Equity Fund </v>
          </cell>
          <cell r="C134">
            <v>0.25</v>
          </cell>
          <cell r="D134">
            <v>0.25</v>
          </cell>
          <cell r="E134">
            <v>5.0000000000000001E-3</v>
          </cell>
        </row>
        <row r="135">
          <cell r="A135" t="str">
            <v>ETL4207AU</v>
          </cell>
          <cell r="B135" t="str">
            <v>GQG Partners Emerging Markets Equity Fund</v>
          </cell>
          <cell r="C135">
            <v>0.25</v>
          </cell>
          <cell r="D135">
            <v>0.25</v>
          </cell>
          <cell r="E135">
            <v>5.0000000000000001E-3</v>
          </cell>
        </row>
        <row r="136">
          <cell r="A136" t="str">
            <v>ETL5525AU</v>
          </cell>
          <cell r="B136" t="str">
            <v xml:space="preserve">Colchester Global Government Bond Fund </v>
          </cell>
          <cell r="C136">
            <v>0</v>
          </cell>
          <cell r="D136">
            <v>0</v>
          </cell>
          <cell r="E136">
            <v>0</v>
          </cell>
        </row>
        <row r="137">
          <cell r="A137" t="str">
            <v>ETL6978AU</v>
          </cell>
          <cell r="B137" t="str">
            <v xml:space="preserve">Milford Dynamic Fund </v>
          </cell>
          <cell r="C137">
            <v>0.3</v>
          </cell>
          <cell r="D137">
            <v>0.3</v>
          </cell>
          <cell r="E137">
            <v>6.0000000000000001E-3</v>
          </cell>
        </row>
        <row r="138">
          <cell r="A138" t="str">
            <v>ETL7377AU</v>
          </cell>
          <cell r="B138" t="str">
            <v>GQG Partners Global Equity Fund - A Class</v>
          </cell>
          <cell r="C138">
            <v>0.1</v>
          </cell>
          <cell r="D138">
            <v>0.1</v>
          </cell>
          <cell r="E138">
            <v>2E-3</v>
          </cell>
        </row>
        <row r="139">
          <cell r="A139" t="str">
            <v>FAM0101AU</v>
          </cell>
          <cell r="B139" t="str">
            <v>Celeste Australian Small Companies Fund</v>
          </cell>
          <cell r="C139">
            <v>0.3</v>
          </cell>
          <cell r="D139">
            <v>0.3</v>
          </cell>
          <cell r="E139">
            <v>6.0000000000000001E-3</v>
          </cell>
        </row>
        <row r="140">
          <cell r="A140" t="str">
            <v>FID0007AU</v>
          </cell>
          <cell r="B140" t="str">
            <v>Fidelity Global Equities Fund</v>
          </cell>
          <cell r="C140">
            <v>0.2</v>
          </cell>
          <cell r="D140">
            <v>0.2</v>
          </cell>
          <cell r="E140">
            <v>4.0000000000000001E-3</v>
          </cell>
        </row>
        <row r="141">
          <cell r="A141" t="str">
            <v>FID0008AU</v>
          </cell>
          <cell r="B141" t="str">
            <v>Fidelity Australian Equities Fund</v>
          </cell>
          <cell r="C141">
            <v>0.15</v>
          </cell>
          <cell r="D141">
            <v>0.15</v>
          </cell>
          <cell r="E141">
            <v>3.0000000000000001E-3</v>
          </cell>
        </row>
        <row r="142">
          <cell r="A142" t="str">
            <v>FID0010AU</v>
          </cell>
          <cell r="B142" t="str">
            <v>Fidelity Asia Fund</v>
          </cell>
          <cell r="C142">
            <v>0.3</v>
          </cell>
          <cell r="D142">
            <v>0.3</v>
          </cell>
          <cell r="E142">
            <v>6.0000000000000001E-3</v>
          </cell>
        </row>
        <row r="143">
          <cell r="A143" t="str">
            <v>FID0011AU</v>
          </cell>
          <cell r="B143" t="str">
            <v>Fidelity China Fund</v>
          </cell>
          <cell r="C143">
            <v>0.3</v>
          </cell>
          <cell r="D143">
            <v>0.3</v>
          </cell>
          <cell r="E143">
            <v>6.0000000000000001E-3</v>
          </cell>
        </row>
        <row r="144">
          <cell r="A144" t="str">
            <v>FID0015AU</v>
          </cell>
          <cell r="B144" t="str">
            <v>Fidelity India Fund</v>
          </cell>
          <cell r="C144">
            <v>0.3</v>
          </cell>
          <cell r="D144">
            <v>0.3</v>
          </cell>
          <cell r="E144">
            <v>6.0000000000000001E-3</v>
          </cell>
        </row>
        <row r="145">
          <cell r="A145" t="str">
            <v>FID0021AU</v>
          </cell>
          <cell r="B145" t="str">
            <v>Fidelity Australian Opportunities Fund</v>
          </cell>
          <cell r="C145">
            <v>0.2</v>
          </cell>
          <cell r="D145">
            <v>0.2</v>
          </cell>
          <cell r="E145">
            <v>4.0000000000000001E-3</v>
          </cell>
        </row>
        <row r="146">
          <cell r="A146" t="str">
            <v>FRT0009AU</v>
          </cell>
          <cell r="B146" t="str">
            <v>Franklin Global Growth Fund</v>
          </cell>
          <cell r="C146">
            <v>0.15</v>
          </cell>
          <cell r="D146">
            <v>0.15</v>
          </cell>
          <cell r="E146">
            <v>3.0000000000000001E-3</v>
          </cell>
        </row>
        <row r="147">
          <cell r="A147" t="str">
            <v>FRT0011AU</v>
          </cell>
          <cell r="B147" t="str">
            <v xml:space="preserve">Franklin Templeton Multisector Bond Fund (Class W) </v>
          </cell>
          <cell r="C147">
            <v>0</v>
          </cell>
          <cell r="D147">
            <v>0</v>
          </cell>
          <cell r="E147">
            <v>0</v>
          </cell>
        </row>
        <row r="148">
          <cell r="A148" t="str">
            <v>FRT0027AU</v>
          </cell>
          <cell r="B148" t="str">
            <v>Franklin Australian Absolute Return Bond </v>
          </cell>
          <cell r="C148">
            <v>0</v>
          </cell>
          <cell r="D148">
            <v>0</v>
          </cell>
          <cell r="E148">
            <v>0</v>
          </cell>
        </row>
        <row r="149">
          <cell r="A149" t="str">
            <v>FSF0002AU</v>
          </cell>
          <cell r="B149" t="str">
            <v>First Sentier Wholesale Australian Share Fund</v>
          </cell>
          <cell r="C149" t="e">
            <v>#N/A</v>
          </cell>
          <cell r="D149" t="e">
            <v>#N/A</v>
          </cell>
          <cell r="E149" t="str">
            <v>n/a</v>
          </cell>
        </row>
        <row r="150">
          <cell r="A150" t="str">
            <v>FSF0003AU</v>
          </cell>
          <cell r="B150" t="str">
            <v>First Sentier Wholesale Imputation Fund</v>
          </cell>
          <cell r="C150" t="e">
            <v>#N/A</v>
          </cell>
          <cell r="D150" t="e">
            <v>#N/A</v>
          </cell>
          <cell r="E150" t="str">
            <v>n/a</v>
          </cell>
        </row>
        <row r="151">
          <cell r="A151" t="str">
            <v>FSF0004AU</v>
          </cell>
          <cell r="B151" t="str">
            <v>First Sentier Wholesale Property Securities Fund</v>
          </cell>
          <cell r="C151" t="e">
            <v>#N/A</v>
          </cell>
          <cell r="D151" t="e">
            <v>#N/A</v>
          </cell>
          <cell r="E151">
            <v>2E-3</v>
          </cell>
        </row>
        <row r="152">
          <cell r="A152" t="str">
            <v>FSF0007AU</v>
          </cell>
          <cell r="B152" t="str">
            <v>First Sentier Future Leaders Fund</v>
          </cell>
          <cell r="C152" t="e">
            <v>#N/A</v>
          </cell>
          <cell r="D152" t="e">
            <v>#N/A</v>
          </cell>
          <cell r="E152" t="str">
            <v>n/a</v>
          </cell>
        </row>
        <row r="153">
          <cell r="A153" t="str">
            <v>FSF0008AU</v>
          </cell>
          <cell r="B153" t="str">
            <v>First Sentier Wholesale Diversified Fund</v>
          </cell>
          <cell r="C153" t="e">
            <v>#N/A</v>
          </cell>
          <cell r="D153" t="e">
            <v>#N/A</v>
          </cell>
          <cell r="E153" t="str">
            <v>n/a</v>
          </cell>
        </row>
        <row r="154">
          <cell r="A154" t="str">
            <v>FSF0013AU</v>
          </cell>
          <cell r="B154" t="str">
            <v>Colonial MIF Imputation Fund</v>
          </cell>
          <cell r="C154" t="e">
            <v>#N/A</v>
          </cell>
          <cell r="D154" t="e">
            <v>#N/A</v>
          </cell>
          <cell r="E154" t="str">
            <v>n/a</v>
          </cell>
        </row>
        <row r="155">
          <cell r="A155" t="str">
            <v>FSF0016AU</v>
          </cell>
          <cell r="B155" t="str">
            <v>First Sentier Wholesale Concentrated Australian Share Fund</v>
          </cell>
          <cell r="C155" t="e">
            <v>#N/A</v>
          </cell>
          <cell r="D155" t="e">
            <v>#N/A</v>
          </cell>
          <cell r="E155" t="str">
            <v>n/a</v>
          </cell>
        </row>
        <row r="156">
          <cell r="A156" t="str">
            <v>FSF0027AU</v>
          </cell>
          <cell r="B156" t="str">
            <v>First Sentier Wholesale Australian Bond Fund</v>
          </cell>
          <cell r="C156">
            <v>0.1</v>
          </cell>
          <cell r="D156">
            <v>0.1</v>
          </cell>
          <cell r="E156">
            <v>2E-3</v>
          </cell>
        </row>
        <row r="157">
          <cell r="A157" t="str">
            <v>FSF0033AU</v>
          </cell>
          <cell r="B157" t="str">
            <v>First Sentier Wholesale Conservative Fund</v>
          </cell>
          <cell r="C157" t="e">
            <v>#N/A</v>
          </cell>
          <cell r="D157" t="e">
            <v>#N/A</v>
          </cell>
          <cell r="E157" t="str">
            <v>n/a</v>
          </cell>
        </row>
        <row r="158">
          <cell r="A158" t="str">
            <v>FSF0038AU</v>
          </cell>
          <cell r="B158" t="str">
            <v xml:space="preserve">Janus Henderson Global Natural Resources </v>
          </cell>
          <cell r="C158" t="e">
            <v>#N/A</v>
          </cell>
          <cell r="D158" t="e">
            <v>#N/A</v>
          </cell>
          <cell r="E158">
            <v>2E-3</v>
          </cell>
        </row>
        <row r="159">
          <cell r="A159" t="str">
            <v>FSF0040AU</v>
          </cell>
          <cell r="B159" t="str">
            <v>First Sentier Wholesale Balanced Fund</v>
          </cell>
          <cell r="C159" t="e">
            <v>#N/A</v>
          </cell>
          <cell r="D159" t="e">
            <v>#N/A</v>
          </cell>
          <cell r="E159" t="str">
            <v>n/a</v>
          </cell>
        </row>
        <row r="160">
          <cell r="A160" t="str">
            <v>FSF0043AU</v>
          </cell>
          <cell r="B160" t="str">
            <v>First Sentier Wholesale Geared Share Fund</v>
          </cell>
          <cell r="C160" t="e">
            <v>#N/A</v>
          </cell>
          <cell r="D160" t="e">
            <v>#N/A</v>
          </cell>
          <cell r="E160">
            <v>7.0000000000000001E-3</v>
          </cell>
        </row>
        <row r="161">
          <cell r="A161" t="str">
            <v>FSF0047AU</v>
          </cell>
          <cell r="B161" t="str">
            <v>Stewart Investors Wholesale Worldwide Leaders Sustainability Fund</v>
          </cell>
          <cell r="C161">
            <v>0.1</v>
          </cell>
          <cell r="D161">
            <v>0.1</v>
          </cell>
          <cell r="E161">
            <v>2E-3</v>
          </cell>
        </row>
        <row r="162">
          <cell r="A162" t="str">
            <v>FSF0079AU</v>
          </cell>
          <cell r="B162" t="str">
            <v>Lazard Select Australian Equity Fund</v>
          </cell>
          <cell r="C162" t="e">
            <v>#N/A</v>
          </cell>
          <cell r="D162" t="e">
            <v>#N/A</v>
          </cell>
          <cell r="E162" t="str">
            <v>n/a</v>
          </cell>
        </row>
        <row r="163">
          <cell r="A163" t="str">
            <v>FSF0084AU</v>
          </cell>
          <cell r="B163" t="str">
            <v>First Sentier Wholesale Global Credit Income Fund</v>
          </cell>
          <cell r="C163" t="e">
            <v>#N/A</v>
          </cell>
          <cell r="D163" t="e">
            <v>#N/A</v>
          </cell>
          <cell r="E163">
            <v>3.0000000000000001E-3</v>
          </cell>
        </row>
        <row r="164">
          <cell r="A164" t="str">
            <v>FSF0146AU</v>
          </cell>
          <cell r="B164" t="str">
            <v>Colonial First State Wholesale Global Health &amp; Biotechnology Fund</v>
          </cell>
          <cell r="C164" t="e">
            <v>#N/A</v>
          </cell>
          <cell r="D164" t="e">
            <v>#N/A</v>
          </cell>
          <cell r="E164" t="str">
            <v>n/a</v>
          </cell>
        </row>
        <row r="165">
          <cell r="A165" t="str">
            <v>FSF0170AU</v>
          </cell>
          <cell r="B165" t="str">
            <v>Colonial FirstChoice Wholesale Geared Global Share Fund†</v>
          </cell>
          <cell r="C165">
            <v>0.1</v>
          </cell>
          <cell r="D165">
            <v>0.16</v>
          </cell>
          <cell r="E165">
            <v>2.5999999999999999E-3</v>
          </cell>
        </row>
        <row r="166">
          <cell r="A166" t="str">
            <v>FSF0454AU</v>
          </cell>
          <cell r="B166" t="str">
            <v>First Sentier Wholesale Global Property Securities Fund</v>
          </cell>
          <cell r="C166" t="e">
            <v>#N/A</v>
          </cell>
          <cell r="D166" t="e">
            <v>#N/A</v>
          </cell>
          <cell r="E166">
            <v>2E-3</v>
          </cell>
        </row>
        <row r="167">
          <cell r="A167" t="str">
            <v>FSF0490AU</v>
          </cell>
          <cell r="B167" t="str">
            <v>Colonial FirstChoice Wholesale Growth Fund</v>
          </cell>
          <cell r="C167">
            <v>0.15</v>
          </cell>
          <cell r="D167">
            <v>0.15</v>
          </cell>
          <cell r="E167">
            <v>3.0000000000000001E-3</v>
          </cell>
        </row>
        <row r="168">
          <cell r="A168" t="str">
            <v>FSF0498AU</v>
          </cell>
          <cell r="B168" t="str">
            <v>First Sentier Wholesale High Growth Fund</v>
          </cell>
          <cell r="C168" t="e">
            <v>#N/A</v>
          </cell>
          <cell r="D168" t="e">
            <v>#N/A</v>
          </cell>
          <cell r="E168" t="str">
            <v>n/a</v>
          </cell>
        </row>
        <row r="169">
          <cell r="A169" t="str">
            <v>FSF0499AU</v>
          </cell>
          <cell r="B169" t="str">
            <v>Colonial FirstChoice Wholesale High Growth Fund</v>
          </cell>
          <cell r="C169">
            <v>0.15</v>
          </cell>
          <cell r="D169">
            <v>0.15</v>
          </cell>
          <cell r="E169">
            <v>3.0000000000000001E-3</v>
          </cell>
        </row>
        <row r="170">
          <cell r="A170" t="str">
            <v>FSF0694AU</v>
          </cell>
          <cell r="B170" t="str">
            <v>First Sentier Wholesale Target Return Income Fund</v>
          </cell>
          <cell r="C170" t="e">
            <v>#N/A</v>
          </cell>
          <cell r="D170" t="e">
            <v>#N/A</v>
          </cell>
          <cell r="E170" t="str">
            <v>n/a</v>
          </cell>
        </row>
        <row r="171">
          <cell r="A171" t="str">
            <v>FSF0710AU</v>
          </cell>
          <cell r="B171" t="str">
            <v>Acadian Sustainable Global Equity Fund</v>
          </cell>
          <cell r="C171" t="e">
            <v>#N/A</v>
          </cell>
          <cell r="D171" t="e">
            <v>#N/A</v>
          </cell>
          <cell r="E171" t="str">
            <v>n/a</v>
          </cell>
        </row>
        <row r="172">
          <cell r="A172" t="str">
            <v>FSF0789AU</v>
          </cell>
          <cell r="B172" t="str">
            <v>Acadian Wholesale Australian Equity Long Short Fund†</v>
          </cell>
          <cell r="C172">
            <v>0.15</v>
          </cell>
          <cell r="D172">
            <v>0.15</v>
          </cell>
          <cell r="E172">
            <v>3.0000000000000001E-3</v>
          </cell>
        </row>
        <row r="173">
          <cell r="A173" t="str">
            <v>FSF0961AU</v>
          </cell>
          <cell r="B173" t="str">
            <v>First Sentier Wholesale Equity Income Fund</v>
          </cell>
          <cell r="C173">
            <v>0.05</v>
          </cell>
          <cell r="D173">
            <v>0.05</v>
          </cell>
          <cell r="E173">
            <v>1E-3</v>
          </cell>
        </row>
        <row r="174">
          <cell r="A174" t="str">
            <v>FSF0974AU</v>
          </cell>
          <cell r="B174" t="str">
            <v>Realindex Global Share Fund - Class A</v>
          </cell>
          <cell r="C174" t="e">
            <v>#N/A</v>
          </cell>
          <cell r="D174" t="e">
            <v>#N/A</v>
          </cell>
          <cell r="E174">
            <v>2E-3</v>
          </cell>
        </row>
        <row r="175">
          <cell r="A175" t="str">
            <v>FSF0975AU</v>
          </cell>
          <cell r="B175" t="str">
            <v>Realindex Global Share Fund Hedged - Class A</v>
          </cell>
          <cell r="C175" t="e">
            <v>#N/A</v>
          </cell>
          <cell r="D175" t="e">
            <v>#N/A</v>
          </cell>
          <cell r="E175">
            <v>2E-3</v>
          </cell>
        </row>
        <row r="176">
          <cell r="A176" t="str">
            <v>FSF0976AU</v>
          </cell>
          <cell r="B176" t="str">
            <v>Realindex Australian Share Fund - Class A</v>
          </cell>
          <cell r="C176" t="e">
            <v>#N/A</v>
          </cell>
          <cell r="D176" t="e">
            <v>#N/A</v>
          </cell>
          <cell r="E176">
            <v>1E-3</v>
          </cell>
        </row>
        <row r="177">
          <cell r="A177" t="str">
            <v>FSF0978AU</v>
          </cell>
          <cell r="B177" t="str">
            <v>Realindex Australian Small Companies Fund - Class A†</v>
          </cell>
          <cell r="C177" t="e">
            <v>#N/A</v>
          </cell>
          <cell r="D177" t="e">
            <v>#N/A</v>
          </cell>
          <cell r="E177">
            <v>1E-3</v>
          </cell>
        </row>
        <row r="178">
          <cell r="A178" t="str">
            <v>FSF1240AU</v>
          </cell>
          <cell r="B178" t="str">
            <v>Acadian Global Managed Volatility Fund - Class A</v>
          </cell>
          <cell r="C178">
            <v>0.05</v>
          </cell>
          <cell r="D178">
            <v>0.05</v>
          </cell>
          <cell r="E178">
            <v>1E-3</v>
          </cell>
        </row>
        <row r="179">
          <cell r="A179" t="str">
            <v>FSF1675AU</v>
          </cell>
          <cell r="B179" t="str">
            <v>Stewart Investors Worldwide Sustainability Fund</v>
          </cell>
          <cell r="C179">
            <v>0.15</v>
          </cell>
          <cell r="D179">
            <v>0.15</v>
          </cell>
          <cell r="E179">
            <v>3.0000000000000001E-3</v>
          </cell>
        </row>
        <row r="180">
          <cell r="A180" t="str">
            <v>GMO0006AU</v>
          </cell>
          <cell r="B180" t="str">
            <v>GMO Systematic Global Macro Trust</v>
          </cell>
          <cell r="C180">
            <v>0</v>
          </cell>
          <cell r="D180">
            <v>0</v>
          </cell>
          <cell r="E180">
            <v>0</v>
          </cell>
        </row>
        <row r="181">
          <cell r="A181" t="str">
            <v>GSF0001AU</v>
          </cell>
          <cell r="B181" t="str">
            <v>Epoch Global Equity Shareholder Yield (Hedged) Fund</v>
          </cell>
          <cell r="C181">
            <v>0.2</v>
          </cell>
          <cell r="D181">
            <v>0.2</v>
          </cell>
          <cell r="E181">
            <v>4.0000000000000001E-3</v>
          </cell>
        </row>
        <row r="182">
          <cell r="A182" t="str">
            <v>GSF0002AU</v>
          </cell>
          <cell r="B182" t="str">
            <v>Epoch Global Equity Shareholder Yield (Unhedged) Fund</v>
          </cell>
          <cell r="C182">
            <v>0.2</v>
          </cell>
          <cell r="D182">
            <v>0.2</v>
          </cell>
          <cell r="E182">
            <v>4.0000000000000001E-3</v>
          </cell>
        </row>
        <row r="183">
          <cell r="A183" t="str">
            <v>GSF0008AU</v>
          </cell>
          <cell r="B183" t="str">
            <v>Payden Global Income Opportunities</v>
          </cell>
          <cell r="C183">
            <v>0.1</v>
          </cell>
          <cell r="D183">
            <v>0.1</v>
          </cell>
          <cell r="E183">
            <v>2E-3</v>
          </cell>
        </row>
        <row r="184">
          <cell r="A184" t="str">
            <v>GTU0008AU</v>
          </cell>
          <cell r="B184" t="str">
            <v>INVESCO Wholesale Global Opportunities Fund - hedged</v>
          </cell>
          <cell r="C184">
            <v>0.2</v>
          </cell>
          <cell r="D184">
            <v>0.2</v>
          </cell>
          <cell r="E184">
            <v>4.0000000000000001E-3</v>
          </cell>
        </row>
        <row r="185">
          <cell r="A185" t="str">
            <v>GTU0102AU</v>
          </cell>
          <cell r="B185" t="str">
            <v>INVESCO Wholesale Global Opportunities Fund - unhedged</v>
          </cell>
          <cell r="C185">
            <v>0.2</v>
          </cell>
          <cell r="D185">
            <v>0.2</v>
          </cell>
          <cell r="E185">
            <v>4.0000000000000001E-3</v>
          </cell>
        </row>
        <row r="186">
          <cell r="A186" t="str">
            <v>HBC0008AU</v>
          </cell>
          <cell r="B186" t="str">
            <v>SG Hiscock Property Opportunities Fund</v>
          </cell>
          <cell r="C186">
            <v>0.25</v>
          </cell>
          <cell r="D186">
            <v>0.25</v>
          </cell>
          <cell r="E186">
            <v>5.0000000000000001E-3</v>
          </cell>
        </row>
        <row r="187">
          <cell r="A187" t="str">
            <v>HBC0011AU</v>
          </cell>
          <cell r="B187" t="str">
            <v>Merlon Wholesale Australian Share Income Fund</v>
          </cell>
          <cell r="C187">
            <v>0.2</v>
          </cell>
          <cell r="D187">
            <v>0.2</v>
          </cell>
          <cell r="E187">
            <v>4.0000000000000001E-3</v>
          </cell>
        </row>
        <row r="188">
          <cell r="A188" t="str">
            <v>HFL0104AU</v>
          </cell>
          <cell r="B188" t="str">
            <v>Fulcrum Diversified Investments Fund</v>
          </cell>
          <cell r="C188">
            <v>0</v>
          </cell>
          <cell r="D188">
            <v>0</v>
          </cell>
          <cell r="E188">
            <v>0</v>
          </cell>
        </row>
        <row r="189">
          <cell r="A189" t="str">
            <v>HFL0108AU</v>
          </cell>
          <cell r="B189" t="str">
            <v>Apis Global Long/Short Fund</v>
          </cell>
          <cell r="C189">
            <v>0</v>
          </cell>
          <cell r="D189">
            <v>0</v>
          </cell>
          <cell r="E189">
            <v>0</v>
          </cell>
        </row>
        <row r="190">
          <cell r="A190" t="str">
            <v>HHA0002AU</v>
          </cell>
          <cell r="B190" t="str">
            <v xml:space="preserve">Pengana Axiom International Ethical Fund Hedged </v>
          </cell>
          <cell r="C190">
            <v>0.25</v>
          </cell>
          <cell r="D190">
            <v>0.25</v>
          </cell>
          <cell r="E190">
            <v>5.0000000000000001E-3</v>
          </cell>
        </row>
        <row r="191">
          <cell r="A191" t="str">
            <v>HHA0007AU</v>
          </cell>
          <cell r="B191" t="str">
            <v>Pengana WHEB Sustainable Impact Fund</v>
          </cell>
          <cell r="C191">
            <v>0</v>
          </cell>
          <cell r="D191">
            <v>0</v>
          </cell>
          <cell r="E191">
            <v>0</v>
          </cell>
        </row>
        <row r="192">
          <cell r="A192" t="str">
            <v>HML0016AU</v>
          </cell>
          <cell r="B192" t="str">
            <v>UBS Clarion Global Property Securities Fund</v>
          </cell>
          <cell r="C192">
            <v>0.25</v>
          </cell>
          <cell r="D192">
            <v>0.25</v>
          </cell>
          <cell r="E192">
            <v>5.0000000000000001E-3</v>
          </cell>
        </row>
        <row r="193">
          <cell r="A193" t="str">
            <v>HOW0002AU</v>
          </cell>
          <cell r="B193" t="str">
            <v>Pengana Axiom International Ethical Fund</v>
          </cell>
          <cell r="C193">
            <v>0.15</v>
          </cell>
          <cell r="D193">
            <v>0.15</v>
          </cell>
          <cell r="E193">
            <v>3.0000000000000001E-3</v>
          </cell>
        </row>
        <row r="194">
          <cell r="A194" t="str">
            <v>HOW0016AU</v>
          </cell>
          <cell r="B194" t="str">
            <v>NovaPort Smaller Companies Fund</v>
          </cell>
          <cell r="C194">
            <v>0.3</v>
          </cell>
          <cell r="D194">
            <v>0.3</v>
          </cell>
          <cell r="E194">
            <v>6.0000000000000001E-3</v>
          </cell>
        </row>
        <row r="195">
          <cell r="A195" t="str">
            <v>HOW0019AU</v>
          </cell>
          <cell r="B195" t="str">
            <v xml:space="preserve">Alphinity Australian Equity Fund </v>
          </cell>
          <cell r="C195">
            <v>0.2</v>
          </cell>
          <cell r="D195">
            <v>0.2</v>
          </cell>
          <cell r="E195">
            <v>4.0000000000000001E-3</v>
          </cell>
        </row>
        <row r="196">
          <cell r="A196" t="str">
            <v>HOW0020AU</v>
          </cell>
          <cell r="B196" t="str">
            <v>WaveStone Australian Share Fund</v>
          </cell>
          <cell r="C196">
            <v>0.2</v>
          </cell>
          <cell r="D196">
            <v>0.2</v>
          </cell>
          <cell r="E196">
            <v>4.0000000000000001E-3</v>
          </cell>
        </row>
        <row r="197">
          <cell r="A197" t="str">
            <v>HOW0026AU</v>
          </cell>
          <cell r="B197" t="str">
            <v>Alphinity Concentrated Australian Share Fund</v>
          </cell>
          <cell r="C197">
            <v>0.2</v>
          </cell>
          <cell r="D197">
            <v>0.2</v>
          </cell>
          <cell r="E197">
            <v>4.0000000000000001E-3</v>
          </cell>
        </row>
        <row r="198">
          <cell r="A198" t="str">
            <v>HOW0034AU</v>
          </cell>
          <cell r="B198" t="str">
            <v xml:space="preserve">Greencape Wholesale Broadcap Fund </v>
          </cell>
          <cell r="C198">
            <v>0.2</v>
          </cell>
          <cell r="D198">
            <v>0.2</v>
          </cell>
          <cell r="E198">
            <v>4.0000000000000001E-3</v>
          </cell>
        </row>
        <row r="199">
          <cell r="A199" t="str">
            <v>HOW0052AU</v>
          </cell>
          <cell r="B199" t="str">
            <v xml:space="preserve">Kapstream Absolute Return Income Fund </v>
          </cell>
          <cell r="C199">
            <v>0</v>
          </cell>
          <cell r="D199">
            <v>7.0000000000000007E-2</v>
          </cell>
          <cell r="E199">
            <v>7.000000000000001E-4</v>
          </cell>
        </row>
        <row r="200">
          <cell r="A200" t="str">
            <v>HOW0053AU</v>
          </cell>
          <cell r="B200" t="str">
            <v>Wavestone Dynamic Equity Fund</v>
          </cell>
          <cell r="C200">
            <v>0.2</v>
          </cell>
          <cell r="D200">
            <v>0.2</v>
          </cell>
          <cell r="E200">
            <v>4.0000000000000001E-3</v>
          </cell>
        </row>
        <row r="201">
          <cell r="A201" t="str">
            <v>HOW0062AU</v>
          </cell>
          <cell r="B201" t="str">
            <v>Ardea Wholesale Inflation Linked Bond Fund</v>
          </cell>
          <cell r="C201">
            <v>0.13</v>
          </cell>
          <cell r="D201">
            <v>0.13</v>
          </cell>
          <cell r="E201">
            <v>2.5999999999999999E-3</v>
          </cell>
        </row>
        <row r="202">
          <cell r="A202" t="str">
            <v>HOW0098AU</v>
          </cell>
          <cell r="B202" t="str">
            <v>Ardea Real Outcome Fund</v>
          </cell>
          <cell r="C202">
            <v>0.05</v>
          </cell>
          <cell r="D202">
            <v>0.05</v>
          </cell>
          <cell r="E202">
            <v>1E-3</v>
          </cell>
        </row>
        <row r="203">
          <cell r="A203" t="str">
            <v>HOW0121AU</v>
          </cell>
          <cell r="B203" t="str">
            <v>Alphinity Sustainable Share Fund</v>
          </cell>
          <cell r="C203">
            <v>0.2</v>
          </cell>
          <cell r="D203">
            <v>0.2</v>
          </cell>
          <cell r="E203">
            <v>4.0000000000000001E-3</v>
          </cell>
        </row>
        <row r="204">
          <cell r="A204" t="str">
            <v>IML0001AU</v>
          </cell>
          <cell r="B204" t="str">
            <v>Investors Mutual Australian Smaller Companies Fund</v>
          </cell>
          <cell r="C204">
            <v>0.25</v>
          </cell>
          <cell r="D204">
            <v>0.25</v>
          </cell>
          <cell r="E204">
            <v>5.0000000000000001E-3</v>
          </cell>
        </row>
        <row r="205">
          <cell r="A205" t="str">
            <v>IML0002AU</v>
          </cell>
          <cell r="B205" t="str">
            <v>Investors Mutual Australian Share Fund</v>
          </cell>
          <cell r="C205">
            <v>0.25</v>
          </cell>
          <cell r="D205">
            <v>0.25</v>
          </cell>
          <cell r="E205">
            <v>5.0000000000000001E-3</v>
          </cell>
        </row>
        <row r="206">
          <cell r="A206" t="str">
            <v>IML0003AU</v>
          </cell>
          <cell r="B206" t="str">
            <v>Investors Mutual Future Leaders Fund</v>
          </cell>
          <cell r="C206">
            <v>0.25</v>
          </cell>
          <cell r="D206">
            <v>0.25</v>
          </cell>
          <cell r="E206">
            <v>5.0000000000000001E-3</v>
          </cell>
        </row>
        <row r="207">
          <cell r="A207" t="str">
            <v>IML0004AU</v>
          </cell>
          <cell r="B207" t="str">
            <v>Investors Mutual All Industrials Share Fund</v>
          </cell>
          <cell r="C207">
            <v>0.25</v>
          </cell>
          <cell r="D207">
            <v>0.25</v>
          </cell>
          <cell r="E207">
            <v>5.0000000000000001E-3</v>
          </cell>
        </row>
        <row r="208">
          <cell r="A208" t="str">
            <v>IML0005AU</v>
          </cell>
          <cell r="B208" t="str">
            <v>Investors Mutual Equity Income Fund</v>
          </cell>
          <cell r="C208">
            <v>0.25</v>
          </cell>
          <cell r="D208">
            <v>0.25</v>
          </cell>
          <cell r="E208">
            <v>5.0000000000000001E-3</v>
          </cell>
        </row>
        <row r="209">
          <cell r="A209" t="str">
            <v>IOF0044AU</v>
          </cell>
          <cell r="B209" t="str">
            <v>Resolution Capital Core Plus Property Securities Fund Series II</v>
          </cell>
          <cell r="C209">
            <v>0.2</v>
          </cell>
          <cell r="D209">
            <v>0.2</v>
          </cell>
          <cell r="E209">
            <v>4.0000000000000001E-3</v>
          </cell>
        </row>
        <row r="210">
          <cell r="A210" t="str">
            <v>IOF0045AU</v>
          </cell>
          <cell r="B210" t="str">
            <v>Antipodes Global Fund</v>
          </cell>
          <cell r="C210">
            <v>0.3</v>
          </cell>
          <cell r="D210">
            <v>0.3</v>
          </cell>
          <cell r="E210">
            <v>6.0000000000000001E-3</v>
          </cell>
        </row>
        <row r="211">
          <cell r="A211" t="str">
            <v>IOF0046AU</v>
          </cell>
          <cell r="B211" t="str">
            <v>Janus Henderson Australian Fixed Interest Fund</v>
          </cell>
          <cell r="C211">
            <v>0</v>
          </cell>
          <cell r="D211">
            <v>0.08</v>
          </cell>
          <cell r="E211">
            <v>8.0000000000000004E-4</v>
          </cell>
        </row>
        <row r="212">
          <cell r="A212" t="str">
            <v>IOF0078AU</v>
          </cell>
          <cell r="B212" t="str">
            <v>Perennial Value Shares for Income Trust</v>
          </cell>
          <cell r="C212">
            <v>0.15</v>
          </cell>
          <cell r="D212">
            <v>0.15</v>
          </cell>
          <cell r="E212">
            <v>3.0000000000000001E-3</v>
          </cell>
        </row>
        <row r="213">
          <cell r="A213" t="str">
            <v>IOF0081AU</v>
          </cell>
          <cell r="B213" t="str">
            <v>Resolution Capital Global Property Securities Fund Series II</v>
          </cell>
          <cell r="C213">
            <v>0.2</v>
          </cell>
          <cell r="D213">
            <v>0.2</v>
          </cell>
          <cell r="E213">
            <v>4.0000000000000001E-3</v>
          </cell>
        </row>
        <row r="214">
          <cell r="A214" t="str">
            <v>IOF0090AU</v>
          </cell>
          <cell r="B214" t="str">
            <v>IOOF MultiSeries 70 Trust</v>
          </cell>
          <cell r="C214">
            <v>0.05</v>
          </cell>
          <cell r="D214">
            <v>0.06</v>
          </cell>
          <cell r="E214">
            <v>1.1000000000000001E-3</v>
          </cell>
        </row>
        <row r="215">
          <cell r="A215" t="str">
            <v>IOF0091AU</v>
          </cell>
          <cell r="B215" t="str">
            <v>IOOF MultiMix Cash Enhanced Trust</v>
          </cell>
          <cell r="C215">
            <v>0.02</v>
          </cell>
          <cell r="D215">
            <v>0.03</v>
          </cell>
          <cell r="E215">
            <v>5.0000000000000001E-4</v>
          </cell>
        </row>
        <row r="216">
          <cell r="A216" t="str">
            <v>IOF0092AU</v>
          </cell>
          <cell r="B216" t="str">
            <v>IOOF MultiMix Australian Share Trust</v>
          </cell>
          <cell r="C216">
            <v>0.2</v>
          </cell>
          <cell r="D216">
            <v>0.2</v>
          </cell>
          <cell r="E216">
            <v>4.0000000000000001E-3</v>
          </cell>
        </row>
        <row r="217">
          <cell r="A217" t="str">
            <v>IOF0093AU</v>
          </cell>
          <cell r="B217" t="str">
            <v>IOOF MultiMix Balanced Growth Trust</v>
          </cell>
          <cell r="C217">
            <v>0.1</v>
          </cell>
          <cell r="D217">
            <v>0.1</v>
          </cell>
          <cell r="E217">
            <v>2E-3</v>
          </cell>
        </row>
        <row r="218">
          <cell r="A218" t="str">
            <v>IOF0094AU</v>
          </cell>
          <cell r="B218" t="str">
            <v>IOOF MultiMix Capital Stable Trust</v>
          </cell>
          <cell r="C218">
            <v>0.05</v>
          </cell>
          <cell r="D218">
            <v>0.06</v>
          </cell>
          <cell r="E218">
            <v>1.1000000000000001E-3</v>
          </cell>
        </row>
        <row r="219">
          <cell r="A219" t="str">
            <v>IOF0095AU</v>
          </cell>
          <cell r="B219" t="str">
            <v>IOOF MultiMix Conservative Trust</v>
          </cell>
          <cell r="C219">
            <v>0.06</v>
          </cell>
          <cell r="D219">
            <v>7.0000000000000007E-2</v>
          </cell>
          <cell r="E219">
            <v>1.2999999999999999E-3</v>
          </cell>
        </row>
        <row r="220">
          <cell r="A220" t="str">
            <v>IOF0096AU</v>
          </cell>
          <cell r="B220" t="str">
            <v>IOOF MultiMix Diversified Fixed Interest Trust</v>
          </cell>
          <cell r="C220">
            <v>0.05</v>
          </cell>
          <cell r="D220">
            <v>0.08</v>
          </cell>
          <cell r="E220">
            <v>1.2999999999999999E-3</v>
          </cell>
        </row>
        <row r="221">
          <cell r="A221" t="str">
            <v>IOF0097AU</v>
          </cell>
          <cell r="B221" t="str">
            <v>IOOF MultiMix Growth Trust</v>
          </cell>
          <cell r="C221">
            <v>0.11</v>
          </cell>
          <cell r="D221">
            <v>0.11</v>
          </cell>
          <cell r="E221">
            <v>2.2000000000000001E-3</v>
          </cell>
        </row>
        <row r="222">
          <cell r="A222" t="str">
            <v>IOF0098AU</v>
          </cell>
          <cell r="B222" t="str">
            <v>IOOF MultiMix International Shares Trust</v>
          </cell>
          <cell r="C222">
            <v>0.1</v>
          </cell>
          <cell r="D222">
            <v>0.1</v>
          </cell>
          <cell r="E222">
            <v>2E-3</v>
          </cell>
        </row>
        <row r="223">
          <cell r="A223" t="str">
            <v>IOF0145AU</v>
          </cell>
          <cell r="B223" t="str">
            <v xml:space="preserve">Janus Henderson Tactical Income Fund </v>
          </cell>
          <cell r="C223">
            <v>0</v>
          </cell>
          <cell r="D223">
            <v>0.04</v>
          </cell>
          <cell r="E223">
            <v>4.0000000000000002E-4</v>
          </cell>
        </row>
        <row r="224">
          <cell r="A224" t="str">
            <v>IOF0184AU</v>
          </cell>
          <cell r="B224" t="str">
            <v>Resolution Capital Global property Securites Fund (Unhedged) Series II</v>
          </cell>
          <cell r="C224">
            <v>0.2</v>
          </cell>
          <cell r="D224">
            <v>0.2</v>
          </cell>
          <cell r="E224">
            <v>4.0000000000000001E-3</v>
          </cell>
        </row>
        <row r="225">
          <cell r="A225" t="str">
            <v>IOF0206AU</v>
          </cell>
          <cell r="B225" t="str">
            <v>Perennial Value Shares Wholesale Trust</v>
          </cell>
          <cell r="C225">
            <v>0.15</v>
          </cell>
          <cell r="D225">
            <v>0.15</v>
          </cell>
          <cell r="E225">
            <v>3.0000000000000001E-3</v>
          </cell>
        </row>
        <row r="226">
          <cell r="A226" t="str">
            <v>IOF0253AU</v>
          </cell>
          <cell r="B226" t="str">
            <v>IOOF MultiSeries 30 Trust</v>
          </cell>
          <cell r="C226">
            <v>0.03</v>
          </cell>
          <cell r="D226">
            <v>0.04</v>
          </cell>
          <cell r="E226">
            <v>7.000000000000001E-4</v>
          </cell>
        </row>
        <row r="227">
          <cell r="A227" t="str">
            <v>IOF0254AU</v>
          </cell>
          <cell r="B227" t="str">
            <v>IOOF MultiSeries 50 Trust</v>
          </cell>
          <cell r="C227">
            <v>0.05</v>
          </cell>
          <cell r="D227">
            <v>0.05</v>
          </cell>
          <cell r="E227">
            <v>1E-3</v>
          </cell>
        </row>
        <row r="228">
          <cell r="A228" t="str">
            <v>IOF0255AU</v>
          </cell>
          <cell r="B228" t="str">
            <v>IOOF MultiSeries 90 Trust</v>
          </cell>
          <cell r="C228">
            <v>7.0000000000000007E-2</v>
          </cell>
          <cell r="D228">
            <v>7.0000000000000007E-2</v>
          </cell>
          <cell r="E228">
            <v>1.4000000000000002E-3</v>
          </cell>
        </row>
        <row r="229">
          <cell r="A229" t="str">
            <v>JBW0009AU</v>
          </cell>
          <cell r="B229" t="str">
            <v>Yarra Australian Equities Fund</v>
          </cell>
          <cell r="C229">
            <v>0.15</v>
          </cell>
          <cell r="D229">
            <v>0.15</v>
          </cell>
          <cell r="E229">
            <v>3.0000000000000001E-3</v>
          </cell>
        </row>
        <row r="230">
          <cell r="A230" t="str">
            <v>JBW0016AU</v>
          </cell>
          <cell r="B230" t="str">
            <v>Yarra Income Plus Fund</v>
          </cell>
          <cell r="C230">
            <v>0.1</v>
          </cell>
          <cell r="D230">
            <v>0.1</v>
          </cell>
          <cell r="E230">
            <v>2E-3</v>
          </cell>
        </row>
        <row r="231">
          <cell r="A231" t="str">
            <v>JBW0018AU</v>
          </cell>
          <cell r="B231" t="str">
            <v>Yarra Enhanced Income Fund</v>
          </cell>
          <cell r="C231">
            <v>0.1</v>
          </cell>
          <cell r="D231">
            <v>0.1</v>
          </cell>
          <cell r="E231">
            <v>2E-3</v>
          </cell>
        </row>
        <row r="232">
          <cell r="A232" t="str">
            <v>JBW0103AU</v>
          </cell>
          <cell r="B232" t="str">
            <v>Yarra Global Small Companies Wholesale Fund</v>
          </cell>
          <cell r="C232">
            <v>0.1</v>
          </cell>
          <cell r="D232">
            <v>0.1</v>
          </cell>
          <cell r="E232">
            <v>2E-3</v>
          </cell>
        </row>
        <row r="233">
          <cell r="A233" t="str">
            <v>JPM0008AU</v>
          </cell>
          <cell r="B233" t="str">
            <v>Legg Mason Diversified Trust</v>
          </cell>
          <cell r="C233">
            <v>0.15</v>
          </cell>
          <cell r="D233">
            <v>0.15</v>
          </cell>
          <cell r="E233">
            <v>3.0000000000000001E-3</v>
          </cell>
        </row>
        <row r="234">
          <cell r="A234" t="str">
            <v>KAM0100AU</v>
          </cell>
          <cell r="B234" t="str">
            <v>K2 Asian Fund</v>
          </cell>
          <cell r="C234">
            <v>0.25</v>
          </cell>
          <cell r="D234">
            <v>0.25</v>
          </cell>
          <cell r="E234">
            <v>5.0000000000000001E-3</v>
          </cell>
        </row>
        <row r="235">
          <cell r="A235" t="str">
            <v>KAM0101AU</v>
          </cell>
          <cell r="B235" t="str">
            <v>K2 Australian Fund</v>
          </cell>
          <cell r="C235">
            <v>0.25</v>
          </cell>
          <cell r="D235">
            <v>0.25</v>
          </cell>
          <cell r="E235">
            <v>5.0000000000000001E-3</v>
          </cell>
        </row>
        <row r="236">
          <cell r="A236" t="str">
            <v>LAZ0003AU</v>
          </cell>
          <cell r="B236" t="str">
            <v>Lazard Emerging Markets Equity Fund</v>
          </cell>
          <cell r="C236">
            <v>0.35</v>
          </cell>
          <cell r="D236">
            <v>0.35</v>
          </cell>
          <cell r="E236">
            <v>6.9999999999999993E-3</v>
          </cell>
        </row>
        <row r="237">
          <cell r="A237" t="str">
            <v>LAZ0010AU</v>
          </cell>
          <cell r="B237" t="str">
            <v xml:space="preserve">Lazard Australian Equity Fund - Wholesale </v>
          </cell>
          <cell r="C237">
            <v>0.2</v>
          </cell>
          <cell r="D237">
            <v>0.2</v>
          </cell>
          <cell r="E237">
            <v>4.0000000000000001E-3</v>
          </cell>
        </row>
        <row r="238">
          <cell r="A238" t="str">
            <v>LAZ0012AU</v>
          </cell>
          <cell r="B238" t="str">
            <v>Lazard Global Small Companies Fund W Class</v>
          </cell>
          <cell r="C238">
            <v>0.25</v>
          </cell>
          <cell r="D238">
            <v>0.25</v>
          </cell>
          <cell r="E238">
            <v>5.0000000000000001E-3</v>
          </cell>
        </row>
        <row r="239">
          <cell r="A239" t="str">
            <v>LAZ0013AU</v>
          </cell>
          <cell r="B239" t="str">
            <v>Lazard Select Australian Equity Fund - Wholesale</v>
          </cell>
          <cell r="C239">
            <v>0.2</v>
          </cell>
          <cell r="D239">
            <v>0.2</v>
          </cell>
          <cell r="E239">
            <v>4.0000000000000001E-3</v>
          </cell>
        </row>
        <row r="240">
          <cell r="A240" t="str">
            <v>LAZ0014AU</v>
          </cell>
          <cell r="B240" t="str">
            <v>Lazard Global Listed Infrastructure Fund</v>
          </cell>
          <cell r="C240">
            <v>0.25</v>
          </cell>
          <cell r="D240">
            <v>0.25</v>
          </cell>
          <cell r="E240">
            <v>5.0000000000000001E-3</v>
          </cell>
        </row>
        <row r="241">
          <cell r="A241" t="str">
            <v>LEF0027AU</v>
          </cell>
          <cell r="C241">
            <v>0.05</v>
          </cell>
          <cell r="D241">
            <v>0.05</v>
          </cell>
          <cell r="E241">
            <v>1E-3</v>
          </cell>
        </row>
        <row r="242">
          <cell r="A242" t="str">
            <v>LEF0043AU</v>
          </cell>
          <cell r="B242" t="str">
            <v>Optimix Wholesale Australian Share Trust Class A Units</v>
          </cell>
        </row>
        <row r="243">
          <cell r="A243" t="str">
            <v>LEF0044AU</v>
          </cell>
          <cell r="B243" t="str">
            <v>Optimix Wholesale Balanced Trust Class A Units</v>
          </cell>
          <cell r="C243">
            <v>0.05</v>
          </cell>
          <cell r="D243">
            <v>0.06</v>
          </cell>
          <cell r="E243">
            <v>1.1000000000000001E-3</v>
          </cell>
        </row>
        <row r="244">
          <cell r="A244" t="str">
            <v>LEF0045AU</v>
          </cell>
          <cell r="B244" t="str">
            <v>Optimix Wholesale Conservative Trust Class A Units</v>
          </cell>
          <cell r="C244">
            <v>0.03</v>
          </cell>
          <cell r="D244">
            <v>0.04</v>
          </cell>
          <cell r="E244">
            <v>7.000000000000001E-4</v>
          </cell>
        </row>
        <row r="245">
          <cell r="A245" t="str">
            <v>LEF0048AU</v>
          </cell>
          <cell r="B245" t="str">
            <v>OnePath Wholesale Global Smaller Companies Trust Class A Units</v>
          </cell>
          <cell r="C245">
            <v>0.16</v>
          </cell>
          <cell r="D245">
            <v>0.18</v>
          </cell>
          <cell r="E245">
            <v>3.3999999999999998E-3</v>
          </cell>
        </row>
        <row r="246">
          <cell r="A246" t="str">
            <v>LEF0049AU</v>
          </cell>
          <cell r="B246" t="str">
            <v>Optimix Wholesale Growth Trust Class A Units</v>
          </cell>
          <cell r="C246">
            <v>7.0000000000000007E-2</v>
          </cell>
          <cell r="D246">
            <v>7.0000000000000007E-2</v>
          </cell>
          <cell r="E246">
            <v>1.4000000000000002E-3</v>
          </cell>
        </row>
        <row r="247">
          <cell r="A247" t="str">
            <v>LEF0051AU</v>
          </cell>
          <cell r="B247" t="str">
            <v>Optimix Wholesale Moderate Trust Class A Units</v>
          </cell>
          <cell r="C247">
            <v>0.05</v>
          </cell>
          <cell r="D247">
            <v>0.05</v>
          </cell>
          <cell r="E247">
            <v>1E-3</v>
          </cell>
        </row>
        <row r="248">
          <cell r="A248" t="str">
            <v>LEF0101AU</v>
          </cell>
          <cell r="B248" t="str">
            <v>OptiMix Wholesale Australian Property Securities Trust</v>
          </cell>
          <cell r="C248">
            <v>0</v>
          </cell>
          <cell r="D248">
            <v>0.26</v>
          </cell>
          <cell r="E248">
            <v>2.5999999999999999E-3</v>
          </cell>
        </row>
        <row r="249">
          <cell r="A249" t="str">
            <v>LEF0102AU</v>
          </cell>
          <cell r="B249" t="str">
            <v>OptiMix Wholesale Australian Share Trust**</v>
          </cell>
          <cell r="C249">
            <v>0.14000000000000001</v>
          </cell>
          <cell r="D249">
            <v>0.14000000000000001</v>
          </cell>
          <cell r="E249">
            <v>2.8000000000000004E-3</v>
          </cell>
        </row>
        <row r="250">
          <cell r="A250" t="str">
            <v>LEF0104AU</v>
          </cell>
          <cell r="B250" t="str">
            <v>OptiMix Wholesale Australian Fixed Interest Trust</v>
          </cell>
          <cell r="C250">
            <v>0.04</v>
          </cell>
          <cell r="D250">
            <v>0.04</v>
          </cell>
          <cell r="E250">
            <v>8.0000000000000004E-4</v>
          </cell>
        </row>
        <row r="251">
          <cell r="A251" t="str">
            <v>LEF0106AU</v>
          </cell>
          <cell r="B251" t="str">
            <v>Optimix Wholesale Growth Trust Class B Units</v>
          </cell>
          <cell r="C251">
            <v>7.0000000000000007E-2</v>
          </cell>
          <cell r="D251">
            <v>7.0000000000000007E-2</v>
          </cell>
          <cell r="E251">
            <v>1.4000000000000002E-3</v>
          </cell>
        </row>
        <row r="252">
          <cell r="A252" t="str">
            <v>LEF0107AU</v>
          </cell>
          <cell r="C252">
            <v>0.05</v>
          </cell>
          <cell r="D252">
            <v>0.06</v>
          </cell>
          <cell r="E252">
            <v>1.1000000000000001E-3</v>
          </cell>
        </row>
        <row r="253">
          <cell r="A253" t="str">
            <v>LEF0107AU</v>
          </cell>
          <cell r="B253" t="str">
            <v>Optimix Wholesale Balanced Trust Class B Units</v>
          </cell>
          <cell r="C253">
            <v>0.05</v>
          </cell>
          <cell r="D253">
            <v>0.06</v>
          </cell>
          <cell r="E253">
            <v>1.1000000000000001E-3</v>
          </cell>
        </row>
        <row r="254">
          <cell r="A254" t="str">
            <v>LEF0108AU</v>
          </cell>
          <cell r="B254" t="str">
            <v>Optimix Wholesale Conservative Trust Class B Units</v>
          </cell>
          <cell r="C254">
            <v>0.03</v>
          </cell>
          <cell r="D254">
            <v>0.04</v>
          </cell>
          <cell r="E254">
            <v>7.000000000000001E-4</v>
          </cell>
        </row>
        <row r="255">
          <cell r="A255" t="str">
            <v>LEF0173AU</v>
          </cell>
          <cell r="B255" t="str">
            <v>OnePath Wholesale Global Smaller Companies Trust Class B Units</v>
          </cell>
          <cell r="C255">
            <v>0.16</v>
          </cell>
          <cell r="D255">
            <v>0.18</v>
          </cell>
          <cell r="E255">
            <v>3.3999999999999998E-3</v>
          </cell>
        </row>
        <row r="256">
          <cell r="A256" t="str">
            <v>MAL0018AU</v>
          </cell>
          <cell r="B256" t="str">
            <v>BlackRock Global Allocation Fund (Aust) (Class D Units)</v>
          </cell>
          <cell r="C256">
            <v>0.3</v>
          </cell>
          <cell r="D256">
            <v>0.3</v>
          </cell>
          <cell r="E256">
            <v>6.0000000000000001E-3</v>
          </cell>
        </row>
        <row r="257">
          <cell r="A257" t="str">
            <v>MAN0002AU</v>
          </cell>
          <cell r="B257" t="str">
            <v>Man AHL Alpha (AUD) Fund</v>
          </cell>
          <cell r="C257">
            <v>0</v>
          </cell>
          <cell r="D257">
            <v>0</v>
          </cell>
          <cell r="E257">
            <v>0</v>
          </cell>
        </row>
        <row r="258">
          <cell r="A258" t="str">
            <v>MAQ0058AU</v>
          </cell>
          <cell r="C258">
            <v>0.13</v>
          </cell>
          <cell r="D258">
            <v>0.15</v>
          </cell>
          <cell r="E258">
            <v>2.8000000000000004E-3</v>
          </cell>
        </row>
        <row r="259">
          <cell r="A259" t="str">
            <v>MAQ0059AU</v>
          </cell>
          <cell r="B259" t="str">
            <v>Macquarie Master Capital Stable Fund</v>
          </cell>
          <cell r="C259">
            <v>0.12</v>
          </cell>
          <cell r="D259">
            <v>0.15</v>
          </cell>
          <cell r="E259">
            <v>2.7000000000000001E-3</v>
          </cell>
        </row>
        <row r="260">
          <cell r="A260" t="str">
            <v>MAQ0060AU</v>
          </cell>
          <cell r="B260" t="str">
            <v>Macquarie Conservative Income Fund</v>
          </cell>
          <cell r="C260">
            <v>0</v>
          </cell>
          <cell r="D260">
            <v>0</v>
          </cell>
          <cell r="E260">
            <v>0</v>
          </cell>
        </row>
        <row r="261">
          <cell r="A261" t="str">
            <v>MAQ0061AU</v>
          </cell>
          <cell r="B261" t="str">
            <v>Macquarie Australian Fixed Interest Fund</v>
          </cell>
          <cell r="C261">
            <v>0.04</v>
          </cell>
          <cell r="D261">
            <v>0.13</v>
          </cell>
          <cell r="E261">
            <v>1.7000000000000001E-3</v>
          </cell>
        </row>
        <row r="262">
          <cell r="A262" t="str">
            <v>MAQ0063AU</v>
          </cell>
          <cell r="B262" t="str">
            <v>Macquarie Master Property Securities Fund</v>
          </cell>
          <cell r="C262">
            <v>0.14000000000000001</v>
          </cell>
          <cell r="D262">
            <v>0.14000000000000001</v>
          </cell>
          <cell r="E262">
            <v>2.8000000000000004E-3</v>
          </cell>
        </row>
        <row r="263">
          <cell r="A263" t="str">
            <v>MAQ0079AU</v>
          </cell>
          <cell r="B263" t="str">
            <v>Arrowstreet Global Equity Fund Hedged</v>
          </cell>
          <cell r="C263">
            <v>0.19</v>
          </cell>
          <cell r="D263">
            <v>0.2</v>
          </cell>
          <cell r="E263">
            <v>3.9000000000000003E-3</v>
          </cell>
        </row>
        <row r="264">
          <cell r="A264" t="str">
            <v>MAQ0085AU</v>
          </cell>
          <cell r="B264" t="str">
            <v>Macquarie Master Small Companies Fund</v>
          </cell>
          <cell r="C264">
            <v>0.27</v>
          </cell>
          <cell r="D264">
            <v>0.27</v>
          </cell>
          <cell r="E264">
            <v>5.4000000000000003E-3</v>
          </cell>
        </row>
        <row r="265">
          <cell r="A265" t="str">
            <v>MAQ0180AU</v>
          </cell>
          <cell r="B265" t="str">
            <v>Macquarie Master Enhanced Fixed Interest Fund</v>
          </cell>
          <cell r="C265">
            <v>0.04</v>
          </cell>
          <cell r="D265">
            <v>7.0000000000000007E-2</v>
          </cell>
          <cell r="E265">
            <v>1.1000000000000001E-3</v>
          </cell>
        </row>
        <row r="266">
          <cell r="A266" t="str">
            <v>MAQ0187AU</v>
          </cell>
          <cell r="B266" t="str">
            <v>Macquarie Master Cash Fund</v>
          </cell>
          <cell r="C266">
            <v>0</v>
          </cell>
          <cell r="D266">
            <v>0</v>
          </cell>
          <cell r="E266">
            <v>0</v>
          </cell>
        </row>
        <row r="267">
          <cell r="A267" t="str">
            <v>MAQ0274AU</v>
          </cell>
          <cell r="B267" t="str">
            <v>Macquarie Dynamic Bond Fund</v>
          </cell>
          <cell r="C267">
            <v>0.1</v>
          </cell>
          <cell r="D267">
            <v>0.17</v>
          </cell>
          <cell r="E267">
            <v>2.7000000000000001E-3</v>
          </cell>
        </row>
        <row r="268">
          <cell r="A268" t="str">
            <v>MAQ0277AU</v>
          </cell>
          <cell r="B268" t="str">
            <v>Macquarie Income Opportunities Fund</v>
          </cell>
          <cell r="C268">
            <v>0.15</v>
          </cell>
          <cell r="D268">
            <v>0.17</v>
          </cell>
          <cell r="E268">
            <v>3.2000000000000002E-3</v>
          </cell>
        </row>
        <row r="269">
          <cell r="A269" t="str">
            <v>MAQ0278AU</v>
          </cell>
          <cell r="B269" t="str">
            <v>Macquarie Australian Equities Fund</v>
          </cell>
          <cell r="C269">
            <v>0.13</v>
          </cell>
          <cell r="D269">
            <v>0.13</v>
          </cell>
          <cell r="E269">
            <v>2.5999999999999999E-3</v>
          </cell>
        </row>
        <row r="270">
          <cell r="A270" t="str">
            <v>MAQ0404AU</v>
          </cell>
          <cell r="B270" t="str">
            <v>IFP Global Franchose Fund</v>
          </cell>
          <cell r="C270">
            <v>0.18</v>
          </cell>
          <cell r="D270">
            <v>0.1</v>
          </cell>
          <cell r="E270">
            <v>2.8000000000000004E-3</v>
          </cell>
        </row>
        <row r="271">
          <cell r="A271" t="str">
            <v>MAQ0410AU</v>
          </cell>
          <cell r="B271" t="str">
            <v>Walter Scott Global Equity Fund</v>
          </cell>
          <cell r="C271">
            <v>0.12</v>
          </cell>
          <cell r="D271">
            <v>0.08</v>
          </cell>
          <cell r="E271">
            <v>2E-3</v>
          </cell>
        </row>
        <row r="272">
          <cell r="A272" t="str">
            <v>MAQ0432AU</v>
          </cell>
          <cell r="B272" t="str">
            <v>Macquarie International Infrastructure Securities Fund (Hedged)</v>
          </cell>
          <cell r="C272">
            <v>0.2</v>
          </cell>
          <cell r="D272">
            <v>0.2</v>
          </cell>
          <cell r="E272">
            <v>4.0000000000000001E-3</v>
          </cell>
        </row>
        <row r="273">
          <cell r="A273" t="str">
            <v>MAQ0441AU</v>
          </cell>
          <cell r="C273">
            <v>0.25</v>
          </cell>
          <cell r="D273">
            <v>0.25</v>
          </cell>
          <cell r="E273">
            <v>5.0000000000000001E-3</v>
          </cell>
        </row>
        <row r="274">
          <cell r="A274" t="str">
            <v>MAQ0443AU</v>
          </cell>
          <cell r="B274" t="str">
            <v>Macquarie Australian Shares Fund†</v>
          </cell>
          <cell r="C274">
            <v>0.13</v>
          </cell>
          <cell r="D274">
            <v>0.13</v>
          </cell>
          <cell r="E274">
            <v>2.5999999999999999E-3</v>
          </cell>
        </row>
        <row r="275">
          <cell r="A275" t="str">
            <v>MAQ0454AU</v>
          </cell>
          <cell r="B275" t="str">
            <v>Macquarie Australian Small Companies Fund</v>
          </cell>
          <cell r="C275">
            <v>0.27</v>
          </cell>
          <cell r="D275">
            <v>0.27</v>
          </cell>
          <cell r="E275">
            <v>5.4000000000000003E-3</v>
          </cell>
        </row>
        <row r="276">
          <cell r="A276" t="str">
            <v>MAQ0464AU</v>
          </cell>
          <cell r="B276" t="str">
            <v xml:space="preserve">Arrowstreet Global Equity Fund </v>
          </cell>
          <cell r="C276">
            <v>0.16</v>
          </cell>
          <cell r="D276">
            <v>0.17</v>
          </cell>
          <cell r="E276">
            <v>3.3E-3</v>
          </cell>
        </row>
        <row r="277">
          <cell r="A277" t="str">
            <v>MAQ0482AU</v>
          </cell>
          <cell r="B277" t="str">
            <v>Winton Global Alpha Fund</v>
          </cell>
          <cell r="C277">
            <v>0.05</v>
          </cell>
          <cell r="D277">
            <v>0.05</v>
          </cell>
          <cell r="E277">
            <v>1E-3</v>
          </cell>
        </row>
        <row r="278">
          <cell r="A278" t="str">
            <v>MAQ0557AU</v>
          </cell>
          <cell r="B278" t="str">
            <v>Walter Scott Global Equity Fund (Hedged)</v>
          </cell>
          <cell r="C278">
            <v>0.15</v>
          </cell>
          <cell r="D278">
            <v>0.11</v>
          </cell>
          <cell r="E278">
            <v>2.5999999999999999E-3</v>
          </cell>
        </row>
        <row r="279">
          <cell r="A279" t="str">
            <v>MAQ0635AU</v>
          </cell>
          <cell r="B279" t="str">
            <v>Premium Asia Fund</v>
          </cell>
          <cell r="C279">
            <v>0.25</v>
          </cell>
          <cell r="D279">
            <v>0.25</v>
          </cell>
          <cell r="E279">
            <v>5.0000000000000001E-3</v>
          </cell>
        </row>
        <row r="280">
          <cell r="A280" t="str">
            <v>MGE0001AU</v>
          </cell>
          <cell r="B280" t="str">
            <v>Magellan Global Fund</v>
          </cell>
          <cell r="C280">
            <v>7.0000000000000007E-2</v>
          </cell>
          <cell r="D280">
            <v>7.0000000000000007E-2</v>
          </cell>
          <cell r="E280">
            <v>1.4000000000000002E-3</v>
          </cell>
        </row>
        <row r="281">
          <cell r="A281" t="str">
            <v>MGE0002AU</v>
          </cell>
          <cell r="B281" t="str">
            <v>Magellan Infrastructure Fund</v>
          </cell>
          <cell r="C281">
            <v>0.15</v>
          </cell>
          <cell r="D281">
            <v>0.15</v>
          </cell>
          <cell r="E281">
            <v>3.0000000000000001E-3</v>
          </cell>
        </row>
        <row r="282">
          <cell r="A282" t="str">
            <v>MGE0006AU</v>
          </cell>
          <cell r="B282" t="str">
            <v>Magellan Infrastructure Fund (Unhedged)</v>
          </cell>
          <cell r="C282">
            <v>0.15</v>
          </cell>
          <cell r="D282">
            <v>0.15</v>
          </cell>
          <cell r="E282">
            <v>3.0000000000000001E-3</v>
          </cell>
        </row>
        <row r="283">
          <cell r="A283" t="str">
            <v>MGE0007AU</v>
          </cell>
          <cell r="B283" t="str">
            <v>Magellan Global Fund (Hedged)</v>
          </cell>
          <cell r="C283">
            <v>7.0000000000000007E-2</v>
          </cell>
          <cell r="D283">
            <v>7.0000000000000007E-2</v>
          </cell>
          <cell r="E283">
            <v>1.4000000000000002E-3</v>
          </cell>
        </row>
        <row r="284">
          <cell r="A284" t="str">
            <v>MGL0004AU</v>
          </cell>
          <cell r="B284" t="str">
            <v>Ironbark Royal London Concentrated Global Share Fund</v>
          </cell>
          <cell r="C284">
            <v>0.15</v>
          </cell>
          <cell r="D284">
            <v>0.15</v>
          </cell>
          <cell r="E284">
            <v>3.0000000000000001E-3</v>
          </cell>
        </row>
        <row r="285">
          <cell r="A285" t="str">
            <v>MGL0010AU</v>
          </cell>
          <cell r="B285" t="str">
            <v>Ironbark Global (ex-Australia) Property Securities Fund</v>
          </cell>
          <cell r="C285">
            <v>0.3</v>
          </cell>
          <cell r="D285">
            <v>0.3</v>
          </cell>
          <cell r="E285">
            <v>6.0000000000000001E-3</v>
          </cell>
        </row>
        <row r="286">
          <cell r="A286" t="str">
            <v>MGL0011AU</v>
          </cell>
          <cell r="B286" t="str">
            <v>Ironbark Global Property Securities Fund</v>
          </cell>
          <cell r="C286">
            <v>0.3</v>
          </cell>
          <cell r="D286">
            <v>0.3</v>
          </cell>
          <cell r="E286">
            <v>6.0000000000000001E-3</v>
          </cell>
        </row>
        <row r="287">
          <cell r="A287" t="str">
            <v>MIA0001AU</v>
          </cell>
          <cell r="B287" t="str">
            <v>MFS Global Equity Trust</v>
          </cell>
          <cell r="C287">
            <v>0.15</v>
          </cell>
          <cell r="D287">
            <v>0.15</v>
          </cell>
          <cell r="E287">
            <v>3.0000000000000001E-3</v>
          </cell>
        </row>
        <row r="288">
          <cell r="A288" t="str">
            <v>MIN0007AU</v>
          </cell>
          <cell r="B288" t="str">
            <v>Mercer Australian Small Companies Fund</v>
          </cell>
          <cell r="C288">
            <v>0.25</v>
          </cell>
          <cell r="D288">
            <v>0.25</v>
          </cell>
          <cell r="E288">
            <v>5.0000000000000001E-3</v>
          </cell>
        </row>
        <row r="289">
          <cell r="A289" t="str">
            <v>MIN0009AU</v>
          </cell>
          <cell r="B289" t="str">
            <v>Mercer Conservative Growth  Fund</v>
          </cell>
          <cell r="C289">
            <v>7.0000000000000007E-2</v>
          </cell>
          <cell r="D289">
            <v>7.0000000000000007E-2</v>
          </cell>
          <cell r="E289">
            <v>1.4000000000000002E-3</v>
          </cell>
        </row>
        <row r="290">
          <cell r="A290" t="str">
            <v>MIN0013AU</v>
          </cell>
          <cell r="B290" t="str">
            <v>Mercer Growth Fund</v>
          </cell>
          <cell r="C290">
            <v>0.1</v>
          </cell>
          <cell r="D290">
            <v>0.13</v>
          </cell>
          <cell r="E290">
            <v>2.3E-3</v>
          </cell>
        </row>
        <row r="291">
          <cell r="A291" t="str">
            <v>MLC0060AU</v>
          </cell>
          <cell r="B291" t="str">
            <v>MLC Masterkey Unit Trust Platinum Global</v>
          </cell>
          <cell r="C291">
            <v>0.15</v>
          </cell>
          <cell r="D291">
            <v>0.15</v>
          </cell>
          <cell r="E291">
            <v>3.0000000000000001E-3</v>
          </cell>
        </row>
        <row r="292">
          <cell r="A292" t="str">
            <v>MLC0260AU</v>
          </cell>
          <cell r="B292" t="str">
            <v>MLC Wholesale Horizon 4 Balanced Portfolio Fund</v>
          </cell>
          <cell r="C292">
            <v>0.1</v>
          </cell>
          <cell r="D292">
            <v>0.1</v>
          </cell>
          <cell r="E292">
            <v>2E-3</v>
          </cell>
        </row>
        <row r="293">
          <cell r="A293" t="str">
            <v>MLC0261AU</v>
          </cell>
          <cell r="B293" t="str">
            <v>MLC Wholesale Global Share Fund</v>
          </cell>
          <cell r="C293">
            <v>0.15</v>
          </cell>
          <cell r="D293">
            <v>0.1</v>
          </cell>
          <cell r="E293">
            <v>2.5000000000000001E-3</v>
          </cell>
        </row>
        <row r="294">
          <cell r="A294" t="str">
            <v>MLC0262AU</v>
          </cell>
          <cell r="B294" t="str">
            <v>MLC Wholesale Australian Share Fund</v>
          </cell>
          <cell r="C294">
            <v>0.15</v>
          </cell>
          <cell r="D294">
            <v>0.15</v>
          </cell>
          <cell r="E294">
            <v>3.0000000000000001E-3</v>
          </cell>
        </row>
        <row r="295">
          <cell r="A295" t="str">
            <v>MLC0263AU</v>
          </cell>
          <cell r="B295" t="str">
            <v>MLC Wholesale Property Securities Fund</v>
          </cell>
          <cell r="C295">
            <v>0.3</v>
          </cell>
          <cell r="D295">
            <v>0.3</v>
          </cell>
          <cell r="E295">
            <v>6.0000000000000001E-3</v>
          </cell>
        </row>
        <row r="296">
          <cell r="A296" t="str">
            <v>MLC0264AU</v>
          </cell>
          <cell r="B296" t="str">
            <v>MLC Wholesale IncomeBuilder FundTM</v>
          </cell>
          <cell r="C296">
            <v>0.25</v>
          </cell>
          <cell r="D296">
            <v>0.25</v>
          </cell>
          <cell r="E296">
            <v>5.0000000000000001E-3</v>
          </cell>
        </row>
        <row r="297">
          <cell r="A297" t="str">
            <v>MLC0265AU</v>
          </cell>
          <cell r="B297" t="str">
            <v>MLC Wholesale Horizon 5 Growth Portfolio Fund</v>
          </cell>
          <cell r="C297">
            <v>0.1</v>
          </cell>
          <cell r="D297">
            <v>0.1</v>
          </cell>
          <cell r="E297">
            <v>2E-3</v>
          </cell>
        </row>
        <row r="298">
          <cell r="A298" t="str">
            <v>MLC0397AU</v>
          </cell>
          <cell r="B298" t="str">
            <v>MLC Wholesale Horizon 6 Share Portfolio</v>
          </cell>
          <cell r="C298">
            <v>0.1</v>
          </cell>
          <cell r="D298">
            <v>0.1</v>
          </cell>
          <cell r="E298">
            <v>2E-3</v>
          </cell>
        </row>
        <row r="299">
          <cell r="A299" t="str">
            <v>MLC0398AU</v>
          </cell>
          <cell r="B299" t="str">
            <v>MLC Wholesale Horizon 3 Conservative Growth Portfolio</v>
          </cell>
          <cell r="C299">
            <v>0.1</v>
          </cell>
          <cell r="D299">
            <v>0.1</v>
          </cell>
          <cell r="E299">
            <v>2E-3</v>
          </cell>
        </row>
        <row r="300">
          <cell r="A300" t="str">
            <v>MLC0449AU</v>
          </cell>
          <cell r="B300" t="str">
            <v>MLC Wholesale Horizon 7 Accelerated Growth Portfolio</v>
          </cell>
          <cell r="C300">
            <v>0.15</v>
          </cell>
          <cell r="D300">
            <v>0.15</v>
          </cell>
          <cell r="E300">
            <v>3.0000000000000001E-3</v>
          </cell>
        </row>
        <row r="301">
          <cell r="A301" t="str">
            <v>MLC0669AU</v>
          </cell>
          <cell r="B301" t="str">
            <v>MLC Wholesale Horizon 1 Bond Portfolio</v>
          </cell>
          <cell r="C301">
            <v>0.1</v>
          </cell>
          <cell r="D301">
            <v>0.1</v>
          </cell>
          <cell r="E301">
            <v>2E-3</v>
          </cell>
        </row>
        <row r="302">
          <cell r="A302" t="str">
            <v>MLC0670AU</v>
          </cell>
          <cell r="B302" t="str">
            <v>MLC Wholesale Horizon 2 Income Fund</v>
          </cell>
          <cell r="C302">
            <v>0.1</v>
          </cell>
          <cell r="D302">
            <v>0.1</v>
          </cell>
          <cell r="E302">
            <v>2E-3</v>
          </cell>
        </row>
        <row r="303">
          <cell r="A303" t="str">
            <v>MMC0110AU</v>
          </cell>
          <cell r="B303" t="str">
            <v>Loftus Peak Global Disruption Fund†</v>
          </cell>
          <cell r="C303">
            <v>0.25</v>
          </cell>
          <cell r="D303">
            <v>0.25</v>
          </cell>
          <cell r="E303">
            <v>5.0000000000000001E-3</v>
          </cell>
        </row>
        <row r="304">
          <cell r="A304" t="str">
            <v>MMF0012AU</v>
          </cell>
          <cell r="B304" t="str">
            <v>OnePath Blue Chip Imputation Trust**</v>
          </cell>
          <cell r="C304">
            <v>0.1</v>
          </cell>
          <cell r="D304">
            <v>0.1</v>
          </cell>
          <cell r="E304">
            <v>2E-3</v>
          </cell>
        </row>
        <row r="305">
          <cell r="A305" t="str">
            <v>MMF0014AU</v>
          </cell>
          <cell r="B305" t="str">
            <v>OnePath OA IP OnePath Active Growth Trust</v>
          </cell>
          <cell r="C305">
            <v>0.05</v>
          </cell>
          <cell r="D305">
            <v>0.06</v>
          </cell>
          <cell r="E305">
            <v>1.1000000000000001E-3</v>
          </cell>
        </row>
        <row r="306">
          <cell r="A306" t="str">
            <v>MMF0027AU</v>
          </cell>
          <cell r="B306" t="str">
            <v>OnePath Managed Growth Super Fund</v>
          </cell>
          <cell r="C306">
            <v>0.05</v>
          </cell>
          <cell r="D306">
            <v>0.05</v>
          </cell>
          <cell r="E306">
            <v>1E-3</v>
          </cell>
        </row>
        <row r="307">
          <cell r="A307" t="str">
            <v>MMF0112AU</v>
          </cell>
          <cell r="B307" t="str">
            <v>OnePath Wholesale Emerging Companies Trust</v>
          </cell>
          <cell r="C307">
            <v>0.1</v>
          </cell>
          <cell r="D307">
            <v>0.1</v>
          </cell>
          <cell r="E307">
            <v>2E-3</v>
          </cell>
        </row>
        <row r="308">
          <cell r="A308" t="str">
            <v>MMF0114AU</v>
          </cell>
          <cell r="B308" t="str">
            <v>OnePath Wholesale Capital Stable Trust</v>
          </cell>
          <cell r="C308">
            <v>0.03</v>
          </cell>
          <cell r="D308">
            <v>0.03</v>
          </cell>
          <cell r="E308">
            <v>5.9999999999999995E-4</v>
          </cell>
        </row>
        <row r="309">
          <cell r="A309" t="str">
            <v>MMF0115AU</v>
          </cell>
          <cell r="B309" t="str">
            <v>OnePath Wholesale Managed Growth Trust</v>
          </cell>
          <cell r="C309">
            <v>0.05</v>
          </cell>
          <cell r="D309">
            <v>0.06</v>
          </cell>
          <cell r="E309">
            <v>1.1000000000000001E-3</v>
          </cell>
        </row>
        <row r="310">
          <cell r="A310" t="str">
            <v>MMF0335AU</v>
          </cell>
          <cell r="B310" t="str">
            <v>OnePath Sustainable Investments Wholesale Australian Share Trust</v>
          </cell>
          <cell r="C310">
            <v>0.26</v>
          </cell>
          <cell r="D310">
            <v>0.26</v>
          </cell>
          <cell r="E310">
            <v>5.1999999999999998E-3</v>
          </cell>
        </row>
        <row r="311">
          <cell r="A311" t="str">
            <v>MMF0700AU</v>
          </cell>
          <cell r="B311" t="str">
            <v>OnePath Tax Effective Income Trust Wholesale Units</v>
          </cell>
          <cell r="C311">
            <v>0</v>
          </cell>
          <cell r="D311">
            <v>0</v>
          </cell>
          <cell r="E311">
            <v>0</v>
          </cell>
        </row>
        <row r="312">
          <cell r="A312" t="str">
            <v>MMF0990AU</v>
          </cell>
          <cell r="B312" t="str">
            <v>OnePath Wholesale Geared Australian Share Trust Class B</v>
          </cell>
          <cell r="C312">
            <v>0.06</v>
          </cell>
          <cell r="D312">
            <v>0.06</v>
          </cell>
          <cell r="E312">
            <v>1.1999999999999999E-3</v>
          </cell>
        </row>
        <row r="313">
          <cell r="A313" t="str">
            <v>MMF1471AU</v>
          </cell>
          <cell r="B313" t="str">
            <v>OnePath Alternatives Growth Fund</v>
          </cell>
          <cell r="C313">
            <v>0.02</v>
          </cell>
          <cell r="D313">
            <v>0.02</v>
          </cell>
          <cell r="E313">
            <v>4.0000000000000002E-4</v>
          </cell>
        </row>
        <row r="314">
          <cell r="A314" t="str">
            <v>MPL0001AU</v>
          </cell>
          <cell r="B314" t="str">
            <v>Maple-Brown Abbott Diversified Investment Trust</v>
          </cell>
          <cell r="C314">
            <v>0.16</v>
          </cell>
          <cell r="D314">
            <v>0.16</v>
          </cell>
          <cell r="E314">
            <v>3.2000000000000002E-3</v>
          </cell>
        </row>
        <row r="315">
          <cell r="A315" t="str">
            <v>NML0001AU</v>
          </cell>
          <cell r="B315" t="str">
            <v>AMP Capital Wholesale Australian Property Fund</v>
          </cell>
          <cell r="C315">
            <v>0</v>
          </cell>
          <cell r="D315">
            <v>0</v>
          </cell>
          <cell r="E315">
            <v>0</v>
          </cell>
        </row>
        <row r="316">
          <cell r="A316" t="str">
            <v>NML0348AU</v>
          </cell>
          <cell r="B316" t="str">
            <v>AMP Capital Wholesale Global Equity Value Fund</v>
          </cell>
          <cell r="C316">
            <v>0.1</v>
          </cell>
          <cell r="D316">
            <v>0.1</v>
          </cell>
          <cell r="E316">
            <v>2E-3</v>
          </cell>
        </row>
        <row r="317">
          <cell r="A317" t="str">
            <v>NRM0026AU</v>
          </cell>
          <cell r="B317" t="str">
            <v>CFML Money Markets Fund</v>
          </cell>
          <cell r="C317">
            <v>0</v>
          </cell>
          <cell r="D317">
            <v>0</v>
          </cell>
          <cell r="E317">
            <v>0</v>
          </cell>
        </row>
        <row r="318">
          <cell r="A318" t="str">
            <v>NRM0028AU</v>
          </cell>
          <cell r="B318" t="str">
            <v>CFML Schroder Equity Opportunities Fund</v>
          </cell>
          <cell r="C318">
            <v>0.3</v>
          </cell>
          <cell r="D318">
            <v>0.3</v>
          </cell>
          <cell r="E318">
            <v>6.0000000000000001E-3</v>
          </cell>
        </row>
        <row r="319">
          <cell r="A319" t="str">
            <v>NRM0030AU</v>
          </cell>
          <cell r="B319" t="str">
            <v>CFML Fixed Interest Fund</v>
          </cell>
          <cell r="C319">
            <v>0.06</v>
          </cell>
          <cell r="D319">
            <v>0.14000000000000001</v>
          </cell>
          <cell r="E319">
            <v>2E-3</v>
          </cell>
        </row>
        <row r="320">
          <cell r="A320" t="str">
            <v>NRM0032AU</v>
          </cell>
          <cell r="B320" t="str">
            <v xml:space="preserve">CFML Stewart Investors Worldwide Sustainability Fund </v>
          </cell>
          <cell r="C320">
            <v>0.1</v>
          </cell>
          <cell r="D320">
            <v>0.1</v>
          </cell>
          <cell r="E320">
            <v>2E-3</v>
          </cell>
        </row>
        <row r="321">
          <cell r="A321" t="str">
            <v>NRM0036AU</v>
          </cell>
          <cell r="B321" t="str">
            <v>CFML First Sentier Investors Infrastructure Fund</v>
          </cell>
          <cell r="C321">
            <v>0.15</v>
          </cell>
          <cell r="D321">
            <v>0.15</v>
          </cell>
          <cell r="E321">
            <v>3.0000000000000001E-3</v>
          </cell>
        </row>
        <row r="322">
          <cell r="A322" t="str">
            <v>NRM0038AU</v>
          </cell>
          <cell r="B322" t="str">
            <v>CFML RARE Emerging Markets Fund</v>
          </cell>
          <cell r="C322">
            <v>0.14000000000000001</v>
          </cell>
          <cell r="D322">
            <v>0.17</v>
          </cell>
          <cell r="E322">
            <v>3.1000000000000003E-3</v>
          </cell>
        </row>
        <row r="323">
          <cell r="A323" t="str">
            <v>OMF3725AU</v>
          </cell>
          <cell r="B323" t="str">
            <v>Realm Short Term Income Fund</v>
          </cell>
          <cell r="C323">
            <v>0</v>
          </cell>
          <cell r="D323">
            <v>0</v>
          </cell>
          <cell r="E323">
            <v>0</v>
          </cell>
        </row>
        <row r="324">
          <cell r="A324" t="str">
            <v>OPS0001AU</v>
          </cell>
          <cell r="B324" t="str">
            <v>OC Dynamic Equity Fund†</v>
          </cell>
          <cell r="C324">
            <v>0.3</v>
          </cell>
          <cell r="D324">
            <v>0.3</v>
          </cell>
          <cell r="E324">
            <v>6.0000000000000001E-3</v>
          </cell>
        </row>
        <row r="325">
          <cell r="A325" t="str">
            <v>OPS0002AU</v>
          </cell>
          <cell r="B325" t="str">
            <v>OC Premium Small Companies Fund</v>
          </cell>
          <cell r="C325">
            <v>0.3</v>
          </cell>
          <cell r="D325">
            <v>0.3</v>
          </cell>
          <cell r="E325">
            <v>6.0000000000000001E-3</v>
          </cell>
        </row>
        <row r="326">
          <cell r="A326" t="str">
            <v>PAL0002AU</v>
          </cell>
          <cell r="B326" t="str">
            <v>Ironbark Paladin Property Securities Fund</v>
          </cell>
          <cell r="C326">
            <v>0.25</v>
          </cell>
          <cell r="D326">
            <v>0.25</v>
          </cell>
          <cell r="E326">
            <v>5.0000000000000001E-3</v>
          </cell>
        </row>
        <row r="327">
          <cell r="A327" t="str">
            <v>PAM0001AU</v>
          </cell>
          <cell r="B327" t="str">
            <v>Alphinity Australian Share Fund</v>
          </cell>
          <cell r="C327">
            <v>0.2</v>
          </cell>
          <cell r="D327">
            <v>0.2</v>
          </cell>
          <cell r="E327">
            <v>4.0000000000000001E-3</v>
          </cell>
        </row>
        <row r="328">
          <cell r="A328" t="str">
            <v>PER0011AU</v>
          </cell>
          <cell r="B328" t="str">
            <v>Perpetual WFI Industrial Share</v>
          </cell>
          <cell r="C328">
            <v>0.12</v>
          </cell>
          <cell r="D328">
            <v>0.12</v>
          </cell>
          <cell r="E328">
            <v>2.3999999999999998E-3</v>
          </cell>
        </row>
        <row r="329">
          <cell r="A329" t="str">
            <v>PER0028AU</v>
          </cell>
          <cell r="B329" t="str">
            <v>Perpetual WFIA Perpetual Industrial Share Fund</v>
          </cell>
          <cell r="C329">
            <v>0.12</v>
          </cell>
          <cell r="D329">
            <v>0.12</v>
          </cell>
          <cell r="E329">
            <v>2.3999999999999998E-3</v>
          </cell>
        </row>
        <row r="330">
          <cell r="A330" t="str">
            <v>PER0039AU</v>
          </cell>
          <cell r="B330" t="str">
            <v>Perpetual WFIA - Perpetual Smaller Companies</v>
          </cell>
          <cell r="C330">
            <v>0.24</v>
          </cell>
          <cell r="D330">
            <v>0</v>
          </cell>
          <cell r="E330">
            <v>2.3999999999999998E-3</v>
          </cell>
        </row>
        <row r="331">
          <cell r="A331" t="str">
            <v>PER0046AU</v>
          </cell>
          <cell r="B331" t="str">
            <v>Perpetual Wholesale Industrial Share Fund</v>
          </cell>
          <cell r="C331">
            <v>0.24</v>
          </cell>
          <cell r="D331">
            <v>0</v>
          </cell>
          <cell r="E331">
            <v>2.3999999999999998E-3</v>
          </cell>
        </row>
        <row r="332">
          <cell r="A332" t="str">
            <v>PER0048AU</v>
          </cell>
          <cell r="B332" t="str">
            <v>Perpetual Wholesale Smaller Companies Fund</v>
          </cell>
          <cell r="C332">
            <v>0.12</v>
          </cell>
          <cell r="D332">
            <v>0.12</v>
          </cell>
          <cell r="E332">
            <v>2.3999999999999998E-3</v>
          </cell>
        </row>
        <row r="333">
          <cell r="A333" t="str">
            <v>PER0049AU</v>
          </cell>
          <cell r="B333" t="str">
            <v>Perpetual Wholesale Australian Share Fund</v>
          </cell>
          <cell r="C333">
            <v>0.24</v>
          </cell>
          <cell r="D333">
            <v>0</v>
          </cell>
          <cell r="E333">
            <v>2.3999999999999998E-3</v>
          </cell>
        </row>
        <row r="334">
          <cell r="A334" t="str">
            <v>PER0050AU</v>
          </cell>
          <cell r="B334" t="str">
            <v>Perpetual Wholesale International Share Fund</v>
          </cell>
          <cell r="C334">
            <v>0.25</v>
          </cell>
          <cell r="D334">
            <v>0</v>
          </cell>
          <cell r="E334">
            <v>2.5000000000000001E-3</v>
          </cell>
        </row>
        <row r="335">
          <cell r="A335" t="str">
            <v>PER0058AU</v>
          </cell>
          <cell r="B335" t="str">
            <v>Perpetual PST Industrial Share Investment Option</v>
          </cell>
          <cell r="C335">
            <v>0.24</v>
          </cell>
          <cell r="D335">
            <v>0</v>
          </cell>
          <cell r="E335">
            <v>2.3999999999999998E-3</v>
          </cell>
        </row>
        <row r="336">
          <cell r="A336" t="str">
            <v>PER0063AU</v>
          </cell>
          <cell r="B336" t="str">
            <v>Perpetual Wholesale Balanced Growth Fund</v>
          </cell>
          <cell r="C336">
            <v>0.25</v>
          </cell>
          <cell r="D336">
            <v>0</v>
          </cell>
          <cell r="E336">
            <v>2.5000000000000001E-3</v>
          </cell>
        </row>
        <row r="337">
          <cell r="A337" t="str">
            <v>PER0066AU</v>
          </cell>
          <cell r="B337" t="str">
            <v>Perpetual Wholesale Split Growth Fund</v>
          </cell>
          <cell r="C337">
            <v>0.26</v>
          </cell>
          <cell r="D337">
            <v>0</v>
          </cell>
          <cell r="E337">
            <v>2.5999999999999999E-3</v>
          </cell>
        </row>
        <row r="338">
          <cell r="A338" t="str">
            <v>PER0071AU</v>
          </cell>
          <cell r="B338" t="str">
            <v>Perpetual Wholesale Geared Australian Share Fund</v>
          </cell>
          <cell r="C338">
            <v>0.3</v>
          </cell>
          <cell r="D338">
            <v>0.3</v>
          </cell>
          <cell r="E338">
            <v>6.0000000000000001E-3</v>
          </cell>
        </row>
        <row r="339">
          <cell r="A339" t="str">
            <v>PER0072AU</v>
          </cell>
          <cell r="B339" t="str">
            <v>Perpetual Wholesale SHARE-PLUS Long-Short Fund</v>
          </cell>
          <cell r="C339">
            <v>0.18</v>
          </cell>
          <cell r="D339">
            <v>0.18</v>
          </cell>
          <cell r="E339">
            <v>3.5999999999999999E-3</v>
          </cell>
        </row>
        <row r="340">
          <cell r="A340" t="str">
            <v>PER0077AU</v>
          </cell>
          <cell r="B340" t="str">
            <v>Perpetual Wholesale Conservative Growth Fund</v>
          </cell>
          <cell r="C340">
            <v>0.21</v>
          </cell>
          <cell r="D340">
            <v>0</v>
          </cell>
          <cell r="E340">
            <v>2.0999999999999999E-3</v>
          </cell>
        </row>
        <row r="341">
          <cell r="A341" t="str">
            <v>PER0102AU</v>
          </cell>
          <cell r="B341" t="str">
            <v>Perpetual Wholesale Concentrated Equity Fund</v>
          </cell>
          <cell r="C341">
            <v>0.12</v>
          </cell>
          <cell r="D341">
            <v>0.12</v>
          </cell>
          <cell r="E341">
            <v>2.3999999999999998E-3</v>
          </cell>
        </row>
        <row r="342">
          <cell r="A342" t="str">
            <v>PER0114AU</v>
          </cell>
          <cell r="B342" t="str">
            <v>Perpetual Wholesale Diversified Growth Fund</v>
          </cell>
          <cell r="C342">
            <v>0.24</v>
          </cell>
          <cell r="D342">
            <v>0</v>
          </cell>
          <cell r="E342">
            <v>2.3999999999999998E-3</v>
          </cell>
        </row>
        <row r="343">
          <cell r="A343" t="str">
            <v>PER0116AU</v>
          </cell>
          <cell r="B343" t="str">
            <v>Perpetual Wholesale Ethical SRI Fund</v>
          </cell>
          <cell r="C343">
            <v>0.12</v>
          </cell>
          <cell r="D343">
            <v>0.12</v>
          </cell>
          <cell r="E343">
            <v>2.3999999999999998E-3</v>
          </cell>
        </row>
        <row r="344">
          <cell r="A344" t="str">
            <v>PER0258AU</v>
          </cell>
          <cell r="B344" t="str">
            <v>Perpetual Exact Market Return Fund</v>
          </cell>
          <cell r="C344">
            <v>0</v>
          </cell>
          <cell r="D344">
            <v>0</v>
          </cell>
          <cell r="E344">
            <v>0</v>
          </cell>
        </row>
        <row r="345">
          <cell r="A345" t="str">
            <v>PER0260AU</v>
          </cell>
          <cell r="B345" t="str">
            <v>Perpetual Wholesale Diversified Income</v>
          </cell>
          <cell r="C345">
            <v>0.15</v>
          </cell>
          <cell r="D345">
            <v>0.15</v>
          </cell>
          <cell r="E345">
            <v>3.0000000000000001E-3</v>
          </cell>
        </row>
        <row r="346">
          <cell r="A346" t="str">
            <v>PER0270AU</v>
          </cell>
          <cell r="B346" t="str">
            <v>Pengana Emerging Companies Fund</v>
          </cell>
          <cell r="C346">
            <v>0.2</v>
          </cell>
          <cell r="D346">
            <v>0.2</v>
          </cell>
          <cell r="E346">
            <v>4.0000000000000001E-3</v>
          </cell>
        </row>
        <row r="347">
          <cell r="A347" t="str">
            <v>PER0556AU</v>
          </cell>
          <cell r="B347" t="str">
            <v>Perpetual Diversified Real Return Fund</v>
          </cell>
          <cell r="C347">
            <v>0.1</v>
          </cell>
          <cell r="D347">
            <v>0.1</v>
          </cell>
          <cell r="E347">
            <v>2E-3</v>
          </cell>
        </row>
        <row r="348">
          <cell r="A348" t="str">
            <v>PER0634AU</v>
          </cell>
          <cell r="B348" t="str">
            <v>AQR Wholesale Managed Futures Fund</v>
          </cell>
          <cell r="C348">
            <v>0</v>
          </cell>
          <cell r="D348">
            <v>0.1</v>
          </cell>
          <cell r="E348">
            <v>1E-3</v>
          </cell>
        </row>
        <row r="349">
          <cell r="A349" t="str">
            <v>PER0727AU</v>
          </cell>
          <cell r="B349" t="str">
            <v>JP Morgan Global Strategic Bond Fund</v>
          </cell>
          <cell r="C349">
            <v>0.15</v>
          </cell>
          <cell r="D349">
            <v>0.15</v>
          </cell>
          <cell r="E349">
            <v>3.0000000000000001E-3</v>
          </cell>
        </row>
        <row r="350">
          <cell r="A350" t="str">
            <v>PER0733AU</v>
          </cell>
          <cell r="B350" t="str">
            <v>Perpetual Global Share Fund</v>
          </cell>
          <cell r="C350">
            <v>0.2</v>
          </cell>
          <cell r="D350">
            <v>0.2</v>
          </cell>
          <cell r="E350">
            <v>4.0000000000000001E-3</v>
          </cell>
        </row>
        <row r="351">
          <cell r="A351" t="str">
            <v>PIC6396AU</v>
          </cell>
          <cell r="B351" t="str">
            <v>PIMCO ESG Global Bond Fund - Wholesale Class</v>
          </cell>
          <cell r="C351">
            <v>0</v>
          </cell>
          <cell r="D351">
            <v>0</v>
          </cell>
          <cell r="E351">
            <v>0</v>
          </cell>
        </row>
        <row r="352">
          <cell r="A352" t="str">
            <v>PIM4806AU</v>
          </cell>
          <cell r="B352" t="str">
            <v>Melior Australian Impact Fund</v>
          </cell>
          <cell r="C352">
            <v>0.3</v>
          </cell>
          <cell r="D352">
            <v>0.3</v>
          </cell>
          <cell r="E352">
            <v>6.0000000000000001E-3</v>
          </cell>
        </row>
        <row r="353">
          <cell r="A353" t="str">
            <v>PLA0001AU</v>
          </cell>
          <cell r="B353" t="str">
            <v>Platinum European Fund</v>
          </cell>
          <cell r="C353">
            <v>0</v>
          </cell>
          <cell r="D353">
            <v>0</v>
          </cell>
          <cell r="E353">
            <v>0</v>
          </cell>
        </row>
        <row r="354">
          <cell r="A354" t="str">
            <v>PLA0002AU</v>
          </cell>
          <cell r="B354" t="str">
            <v>Platinum International Fund</v>
          </cell>
          <cell r="C354">
            <v>0</v>
          </cell>
          <cell r="D354">
            <v>0</v>
          </cell>
          <cell r="E354">
            <v>0</v>
          </cell>
        </row>
        <row r="355">
          <cell r="A355" t="str">
            <v>PLA0003AU</v>
          </cell>
          <cell r="B355" t="str">
            <v>Platinum Japan Fund</v>
          </cell>
          <cell r="C355">
            <v>0</v>
          </cell>
          <cell r="D355">
            <v>0</v>
          </cell>
          <cell r="E355">
            <v>0</v>
          </cell>
        </row>
        <row r="356">
          <cell r="A356" t="str">
            <v>PLA0004AU</v>
          </cell>
          <cell r="B356" t="str">
            <v>Platinum Asia Fund</v>
          </cell>
          <cell r="C356">
            <v>0</v>
          </cell>
          <cell r="D356">
            <v>0</v>
          </cell>
          <cell r="E356">
            <v>0</v>
          </cell>
        </row>
        <row r="357">
          <cell r="A357" t="str">
            <v>PLA0100AU</v>
          </cell>
          <cell r="B357" t="str">
            <v>Platinum International Brands Fund</v>
          </cell>
          <cell r="C357">
            <v>0</v>
          </cell>
          <cell r="D357">
            <v>0</v>
          </cell>
          <cell r="E357">
            <v>0</v>
          </cell>
        </row>
        <row r="358">
          <cell r="A358" t="str">
            <v>PLA0101AU</v>
          </cell>
          <cell r="B358" t="str">
            <v>Platinum Intl Technology Fund</v>
          </cell>
          <cell r="C358">
            <v>0</v>
          </cell>
          <cell r="D358">
            <v>0</v>
          </cell>
          <cell r="E358">
            <v>0</v>
          </cell>
        </row>
        <row r="359">
          <cell r="A359" t="str">
            <v>PMC0100AU</v>
          </cell>
          <cell r="B359" t="str">
            <v>Perpetual Wholesale International Share Fund</v>
          </cell>
          <cell r="C359">
            <v>0.25</v>
          </cell>
          <cell r="D359">
            <v>0.25</v>
          </cell>
          <cell r="E359">
            <v>5.0000000000000001E-3</v>
          </cell>
        </row>
        <row r="360">
          <cell r="A360" t="str">
            <v>PMC0101AU</v>
          </cell>
          <cell r="B360" t="str">
            <v>PM Capital Australian Companies Fund</v>
          </cell>
          <cell r="C360">
            <v>0.25</v>
          </cell>
          <cell r="D360">
            <v>0.25</v>
          </cell>
          <cell r="E360">
            <v>5.0000000000000001E-3</v>
          </cell>
        </row>
        <row r="361">
          <cell r="A361" t="str">
            <v>PMC0103AU</v>
          </cell>
          <cell r="B361" t="str">
            <v>PM Capital Enhanced Yield Fund</v>
          </cell>
          <cell r="C361">
            <v>0.15</v>
          </cell>
          <cell r="D361">
            <v>0.15</v>
          </cell>
          <cell r="E361">
            <v>3.0000000000000001E-3</v>
          </cell>
        </row>
        <row r="362">
          <cell r="A362" t="str">
            <v>PPL0036AU</v>
          </cell>
          <cell r="B362" t="str">
            <v>Intermede Global Equities Fund</v>
          </cell>
          <cell r="C362">
            <v>0.1</v>
          </cell>
          <cell r="D362">
            <v>0.1</v>
          </cell>
          <cell r="E362">
            <v>2E-3</v>
          </cell>
        </row>
        <row r="363">
          <cell r="A363" t="str">
            <v>PPL0106AU</v>
          </cell>
          <cell r="B363" t="str">
            <v>Antares High Growth Shares Fund</v>
          </cell>
          <cell r="C363">
            <v>0.15</v>
          </cell>
          <cell r="D363">
            <v>0.15</v>
          </cell>
          <cell r="E363">
            <v>3.0000000000000001E-3</v>
          </cell>
        </row>
        <row r="364">
          <cell r="A364" t="str">
            <v>PPL0115AU</v>
          </cell>
          <cell r="B364" t="str">
            <v>Antares Elite Opportunities Fund</v>
          </cell>
          <cell r="C364">
            <v>0.15</v>
          </cell>
          <cell r="D364">
            <v>0.15</v>
          </cell>
          <cell r="E364">
            <v>3.0000000000000001E-3</v>
          </cell>
        </row>
        <row r="365">
          <cell r="A365" t="str">
            <v>PVA0011AU</v>
          </cell>
          <cell r="B365" t="str">
            <v>Prime Value Growth Fund - Class B</v>
          </cell>
          <cell r="C365">
            <v>0.38</v>
          </cell>
          <cell r="D365">
            <v>0.38</v>
          </cell>
          <cell r="E365">
            <v>7.6E-3</v>
          </cell>
        </row>
        <row r="366">
          <cell r="A366" t="str">
            <v>PVA0022AU</v>
          </cell>
          <cell r="B366" t="str">
            <v>Prime Value Imputation Fund - Class B</v>
          </cell>
          <cell r="C366">
            <v>0.38</v>
          </cell>
          <cell r="D366">
            <v>0.38</v>
          </cell>
          <cell r="E366">
            <v>7.6E-3</v>
          </cell>
        </row>
        <row r="367">
          <cell r="A367" t="str">
            <v>PWA0822AU</v>
          </cell>
          <cell r="B367" t="str">
            <v>BlackRock Tactical Growth Fund</v>
          </cell>
          <cell r="C367">
            <v>0.12</v>
          </cell>
          <cell r="D367">
            <v>0.12</v>
          </cell>
          <cell r="E367">
            <v>2.3999999999999998E-3</v>
          </cell>
        </row>
        <row r="368">
          <cell r="A368" t="str">
            <v>RFA0025AU</v>
          </cell>
          <cell r="B368" t="str">
            <v>Pendal Horizon Sustainable Australian Share Fund</v>
          </cell>
          <cell r="C368">
            <v>0.25</v>
          </cell>
          <cell r="D368">
            <v>0.25</v>
          </cell>
          <cell r="E368">
            <v>5.0000000000000001E-3</v>
          </cell>
        </row>
        <row r="369">
          <cell r="A369" t="str">
            <v>RFA0059AU</v>
          </cell>
          <cell r="B369" t="str">
            <v>Pendal Focus Australian Share Fund</v>
          </cell>
          <cell r="C369">
            <v>0.25</v>
          </cell>
          <cell r="D369">
            <v>0.25</v>
          </cell>
          <cell r="E369">
            <v>5.0000000000000001E-3</v>
          </cell>
        </row>
        <row r="370">
          <cell r="A370" t="str">
            <v>RFA0103AU</v>
          </cell>
          <cell r="B370" t="str">
            <v>Pendal Wholesale Imputation Fund</v>
          </cell>
          <cell r="C370">
            <v>0.25</v>
          </cell>
          <cell r="D370">
            <v>0.25</v>
          </cell>
          <cell r="E370">
            <v>5.0000000000000001E-3</v>
          </cell>
        </row>
        <row r="371">
          <cell r="A371" t="str">
            <v>RFA0811AU</v>
          </cell>
          <cell r="B371" t="str">
            <v>Pendal Sustainable Conservative Fund</v>
          </cell>
          <cell r="C371">
            <v>0.09</v>
          </cell>
          <cell r="D371">
            <v>0.09</v>
          </cell>
          <cell r="E371">
            <v>1.8E-3</v>
          </cell>
        </row>
        <row r="372">
          <cell r="A372" t="str">
            <v>RFA0813AU</v>
          </cell>
          <cell r="B372" t="str">
            <v>Pendal Fixed Interest Fund</v>
          </cell>
          <cell r="C372">
            <v>0.06</v>
          </cell>
          <cell r="D372">
            <v>0.06</v>
          </cell>
          <cell r="E372">
            <v>1.1999999999999999E-3</v>
          </cell>
        </row>
        <row r="373">
          <cell r="A373" t="str">
            <v>RFA0815AU</v>
          </cell>
          <cell r="B373" t="str">
            <v>Pendal Active Balanced Fund</v>
          </cell>
          <cell r="C373">
            <v>0.15</v>
          </cell>
          <cell r="D373">
            <v>0.14000000000000001</v>
          </cell>
          <cell r="E373">
            <v>2.9000000000000002E-3</v>
          </cell>
        </row>
        <row r="374">
          <cell r="A374" t="str">
            <v>RFA0817AU</v>
          </cell>
          <cell r="B374" t="str">
            <v>Pendal Wholesale Property Investment Fund</v>
          </cell>
          <cell r="C374">
            <v>0.25</v>
          </cell>
          <cell r="D374">
            <v>0.25</v>
          </cell>
          <cell r="E374">
            <v>5.0000000000000001E-3</v>
          </cell>
        </row>
        <row r="375">
          <cell r="A375" t="str">
            <v>RFA0818AU</v>
          </cell>
          <cell r="B375" t="str">
            <v>Pendal Wholesale Core Australian Share Fund</v>
          </cell>
          <cell r="C375">
            <v>0.25</v>
          </cell>
          <cell r="D375">
            <v>0.25</v>
          </cell>
          <cell r="E375">
            <v>5.0000000000000001E-3</v>
          </cell>
        </row>
        <row r="376">
          <cell r="A376" t="str">
            <v>RFA0819AU</v>
          </cell>
          <cell r="B376" t="str">
            <v xml:space="preserve">Pendal Wholesale Smaller Companies Fund </v>
          </cell>
          <cell r="C376">
            <v>0.25</v>
          </cell>
          <cell r="D376">
            <v>0.25</v>
          </cell>
          <cell r="E376">
            <v>5.0000000000000001E-3</v>
          </cell>
        </row>
        <row r="377">
          <cell r="A377" t="str">
            <v>RFA0821AU</v>
          </cell>
          <cell r="B377" t="str">
            <v>Pendal Concentrated Global Share Fund No. 2</v>
          </cell>
          <cell r="C377">
            <v>0.15</v>
          </cell>
          <cell r="D377">
            <v>0.1</v>
          </cell>
          <cell r="E377">
            <v>2.5000000000000001E-3</v>
          </cell>
        </row>
        <row r="378">
          <cell r="A378" t="str">
            <v>RIM0001AU</v>
          </cell>
          <cell r="B378" t="str">
            <v>Russell Investments Balanced Fund Class A</v>
          </cell>
          <cell r="C378">
            <v>0.19</v>
          </cell>
          <cell r="D378">
            <v>0.19</v>
          </cell>
          <cell r="E378">
            <v>3.8E-3</v>
          </cell>
        </row>
        <row r="379">
          <cell r="A379" t="str">
            <v>RIM0002AU</v>
          </cell>
          <cell r="B379" t="str">
            <v>Russell Investments Conservative Fund Class A</v>
          </cell>
          <cell r="C379">
            <v>0.17</v>
          </cell>
          <cell r="D379">
            <v>0.18</v>
          </cell>
          <cell r="E379">
            <v>3.4999999999999996E-3</v>
          </cell>
        </row>
        <row r="380">
          <cell r="A380" t="str">
            <v>RIM0003AU</v>
          </cell>
          <cell r="B380" t="str">
            <v>Russell Investments Diversified 50 Fund Class A</v>
          </cell>
          <cell r="C380">
            <v>0.18</v>
          </cell>
          <cell r="D380">
            <v>0.18</v>
          </cell>
          <cell r="E380">
            <v>3.5999999999999999E-3</v>
          </cell>
        </row>
        <row r="381">
          <cell r="A381" t="str">
            <v>RIM0004AU</v>
          </cell>
          <cell r="B381" t="str">
            <v>Russell Investments Growth Fund Class A</v>
          </cell>
          <cell r="C381">
            <v>0.2</v>
          </cell>
          <cell r="D381">
            <v>0.18</v>
          </cell>
          <cell r="E381">
            <v>3.8E-3</v>
          </cell>
        </row>
        <row r="382">
          <cell r="A382" t="str">
            <v>RIM0006AU</v>
          </cell>
          <cell r="B382" t="str">
            <v>Russell Investments Australian Shares Fund Class A</v>
          </cell>
          <cell r="C382">
            <v>0.15</v>
          </cell>
          <cell r="D382">
            <v>0.15</v>
          </cell>
          <cell r="E382">
            <v>3.0000000000000001E-3</v>
          </cell>
        </row>
        <row r="383">
          <cell r="A383" t="str">
            <v>RIM0008AU</v>
          </cell>
          <cell r="B383" t="str">
            <v>Russell Investments International Shares Fund Class A</v>
          </cell>
          <cell r="C383">
            <v>0.15</v>
          </cell>
          <cell r="D383">
            <v>0.1</v>
          </cell>
          <cell r="E383">
            <v>2.5000000000000001E-3</v>
          </cell>
        </row>
        <row r="384">
          <cell r="A384" t="str">
            <v>RIM0009AU</v>
          </cell>
          <cell r="B384" t="str">
            <v>Russell Investments International Shares Fund - $A Hedged Class A</v>
          </cell>
          <cell r="C384">
            <v>0.17</v>
          </cell>
          <cell r="D384">
            <v>0.12</v>
          </cell>
          <cell r="E384">
            <v>2.9000000000000002E-3</v>
          </cell>
        </row>
        <row r="385">
          <cell r="A385" t="str">
            <v>RIM0011AU</v>
          </cell>
          <cell r="B385" t="str">
            <v>Russell Investments Balanced Fund Class C</v>
          </cell>
          <cell r="C385">
            <v>0.19</v>
          </cell>
          <cell r="D385">
            <v>0.19</v>
          </cell>
          <cell r="E385">
            <v>3.8E-3</v>
          </cell>
        </row>
        <row r="386">
          <cell r="A386" t="str">
            <v>RIM0012AU</v>
          </cell>
          <cell r="B386" t="str">
            <v>Russell Investments Conservative Fund Class C</v>
          </cell>
          <cell r="C386">
            <v>0.17</v>
          </cell>
          <cell r="D386">
            <v>0.18</v>
          </cell>
          <cell r="E386">
            <v>3.4999999999999996E-3</v>
          </cell>
        </row>
        <row r="387">
          <cell r="A387" t="str">
            <v>RIM0013AU</v>
          </cell>
          <cell r="B387" t="str">
            <v>Russell Investments Diversified 50 Fund Class C</v>
          </cell>
          <cell r="C387">
            <v>0.18</v>
          </cell>
          <cell r="D387">
            <v>0.18</v>
          </cell>
          <cell r="E387">
            <v>3.5999999999999999E-3</v>
          </cell>
        </row>
        <row r="388">
          <cell r="A388" t="str">
            <v>RIM0014AU</v>
          </cell>
          <cell r="B388" t="str">
            <v>Russell Investments Growth Fund Class C</v>
          </cell>
          <cell r="C388">
            <v>0.2</v>
          </cell>
          <cell r="D388">
            <v>0.18</v>
          </cell>
          <cell r="E388">
            <v>3.8E-3</v>
          </cell>
        </row>
        <row r="389">
          <cell r="A389" t="str">
            <v>RIM0015AU</v>
          </cell>
          <cell r="B389" t="str">
            <v>Russell Investments Australian Shares Fund Class C</v>
          </cell>
          <cell r="C389">
            <v>0.15</v>
          </cell>
          <cell r="D389">
            <v>0.15</v>
          </cell>
          <cell r="E389">
            <v>3.0000000000000001E-3</v>
          </cell>
        </row>
        <row r="390">
          <cell r="A390" t="str">
            <v>RIM0016AU</v>
          </cell>
          <cell r="B390" t="str">
            <v>Russell Investments International Shares Fund Class C</v>
          </cell>
          <cell r="C390">
            <v>0.15</v>
          </cell>
          <cell r="D390">
            <v>0.1</v>
          </cell>
          <cell r="E390">
            <v>2.5000000000000001E-3</v>
          </cell>
        </row>
        <row r="391">
          <cell r="A391" t="str">
            <v>RIM0017AU</v>
          </cell>
          <cell r="B391" t="str">
            <v>Russell Investments International Shares Fund - $A Hedged Class C</v>
          </cell>
          <cell r="C391">
            <v>0.17</v>
          </cell>
          <cell r="D391">
            <v>0.12</v>
          </cell>
          <cell r="E391">
            <v>2.9000000000000002E-3</v>
          </cell>
        </row>
        <row r="392">
          <cell r="A392" t="str">
            <v>RIM0018AU</v>
          </cell>
          <cell r="B392" t="str">
            <v>Ventura Wholesale Conservative Fund</v>
          </cell>
          <cell r="C392">
            <v>0.17</v>
          </cell>
          <cell r="D392">
            <v>0.18</v>
          </cell>
          <cell r="E392">
            <v>3.4999999999999996E-3</v>
          </cell>
        </row>
        <row r="393">
          <cell r="A393" t="str">
            <v>RIM0019AU</v>
          </cell>
          <cell r="B393" t="str">
            <v>Ventura Wholesale Diversified 50 Fund</v>
          </cell>
          <cell r="C393">
            <v>0.18</v>
          </cell>
          <cell r="D393">
            <v>0.18</v>
          </cell>
          <cell r="E393">
            <v>3.5999999999999999E-3</v>
          </cell>
        </row>
        <row r="394">
          <cell r="A394" t="str">
            <v>RIM0020AU</v>
          </cell>
          <cell r="B394" t="str">
            <v>Ventura Wholesale Growth 70 Fund</v>
          </cell>
          <cell r="C394">
            <v>0.19</v>
          </cell>
          <cell r="D394">
            <v>0.19</v>
          </cell>
          <cell r="E394">
            <v>3.8E-3</v>
          </cell>
        </row>
        <row r="395">
          <cell r="A395" t="str">
            <v>RIM0023AU</v>
          </cell>
          <cell r="B395" t="str">
            <v>Russell Investments Portfolio Series - Conservative</v>
          </cell>
          <cell r="C395">
            <v>0.17</v>
          </cell>
          <cell r="D395">
            <v>0.18</v>
          </cell>
          <cell r="E395">
            <v>3.4999999999999996E-3</v>
          </cell>
        </row>
        <row r="396">
          <cell r="A396" t="str">
            <v>RIM0024AU</v>
          </cell>
          <cell r="B396" t="str">
            <v>Russell Investments Portfolio Series - Balanced</v>
          </cell>
          <cell r="C396">
            <v>0.19</v>
          </cell>
          <cell r="D396">
            <v>0.19</v>
          </cell>
          <cell r="E396">
            <v>3.8E-3</v>
          </cell>
        </row>
        <row r="397">
          <cell r="A397" t="str">
            <v>RIM0025AU</v>
          </cell>
          <cell r="B397" t="str">
            <v xml:space="preserve">Russell Investments Portfolio Series - Growth </v>
          </cell>
          <cell r="C397">
            <v>0.2</v>
          </cell>
          <cell r="D397">
            <v>0.18</v>
          </cell>
          <cell r="E397">
            <v>3.8E-3</v>
          </cell>
        </row>
        <row r="398">
          <cell r="A398" t="str">
            <v>RIM0029AU</v>
          </cell>
          <cell r="B398" t="str">
            <v>Russell Investments Australian Opportunities Fund</v>
          </cell>
          <cell r="C398">
            <v>0.25</v>
          </cell>
          <cell r="D398">
            <v>0.25</v>
          </cell>
          <cell r="E398">
            <v>5.0000000000000001E-3</v>
          </cell>
        </row>
        <row r="399">
          <cell r="A399" t="str">
            <v>RIM0030AU</v>
          </cell>
          <cell r="B399" t="str">
            <v>Russell Investments High Growth Fund Class C</v>
          </cell>
          <cell r="C399">
            <v>0.17</v>
          </cell>
          <cell r="D399">
            <v>0.15</v>
          </cell>
          <cell r="E399">
            <v>3.2000000000000002E-3</v>
          </cell>
        </row>
        <row r="400">
          <cell r="A400" t="str">
            <v>RIM0031AU</v>
          </cell>
          <cell r="B400" t="str">
            <v>Russell Investments International Property Securities Fund $A Hedged</v>
          </cell>
          <cell r="C400">
            <v>0.17</v>
          </cell>
          <cell r="D400">
            <v>0.12</v>
          </cell>
          <cell r="E400">
            <v>2.9000000000000002E-3</v>
          </cell>
        </row>
        <row r="401">
          <cell r="A401" t="str">
            <v>RIM0032AU</v>
          </cell>
          <cell r="B401" t="str">
            <v>Russell Investments Global Opportunities Fund</v>
          </cell>
          <cell r="C401">
            <v>0.18</v>
          </cell>
          <cell r="D401">
            <v>0.13</v>
          </cell>
          <cell r="E401">
            <v>3.0999999999999999E-3</v>
          </cell>
        </row>
        <row r="402">
          <cell r="A402" t="str">
            <v>RIM0034AU</v>
          </cell>
          <cell r="B402" t="str">
            <v>Russell Investments High Growth Fund Class A</v>
          </cell>
          <cell r="C402">
            <v>0.17</v>
          </cell>
          <cell r="D402">
            <v>0.15</v>
          </cell>
          <cell r="E402">
            <v>3.2000000000000002E-3</v>
          </cell>
        </row>
        <row r="403">
          <cell r="A403" t="str">
            <v>RIM0042AU</v>
          </cell>
          <cell r="B403" t="str">
            <v>Russell Investments Global Listed Infrastructure Fund - $A Hedged</v>
          </cell>
          <cell r="C403">
            <v>0.17</v>
          </cell>
          <cell r="D403">
            <v>0.12</v>
          </cell>
          <cell r="E403">
            <v>2.9000000000000002E-3</v>
          </cell>
        </row>
        <row r="404">
          <cell r="A404" t="str">
            <v>RIM0087AU</v>
          </cell>
          <cell r="B404" t="str">
            <v>Russell Investments Multi-Asset Growth Strategy Fund Plus</v>
          </cell>
          <cell r="C404">
            <v>0.22</v>
          </cell>
          <cell r="D404">
            <v>0.21</v>
          </cell>
          <cell r="E404">
            <v>4.3E-3</v>
          </cell>
        </row>
        <row r="405">
          <cell r="A405" t="str">
            <v>RIM0089AU</v>
          </cell>
          <cell r="B405" t="str">
            <v>Russell Investments Multi-Asset Income Strategy Fund</v>
          </cell>
          <cell r="C405">
            <v>0.16</v>
          </cell>
          <cell r="D405">
            <v>0.17</v>
          </cell>
          <cell r="E405">
            <v>3.3E-3</v>
          </cell>
        </row>
        <row r="406">
          <cell r="A406" t="str">
            <v>SBC0007AU</v>
          </cell>
          <cell r="B406" t="str">
            <v>UBS Diversified Fixed Income Fund</v>
          </cell>
          <cell r="C406">
            <v>0</v>
          </cell>
          <cell r="D406">
            <v>0.15</v>
          </cell>
          <cell r="E406">
            <v>1.5E-3</v>
          </cell>
        </row>
        <row r="407">
          <cell r="A407" t="str">
            <v>SBC0811AU</v>
          </cell>
          <cell r="B407" t="str">
            <v>UBS Cash Fund</v>
          </cell>
          <cell r="C407">
            <v>0</v>
          </cell>
          <cell r="D407">
            <v>0</v>
          </cell>
          <cell r="E407">
            <v>0</v>
          </cell>
        </row>
        <row r="408">
          <cell r="A408" t="str">
            <v>SBC0812AU</v>
          </cell>
          <cell r="B408" t="str">
            <v>UBS Cash Plus Fund</v>
          </cell>
          <cell r="C408">
            <v>0</v>
          </cell>
          <cell r="D408">
            <v>0.05</v>
          </cell>
          <cell r="E408">
            <v>5.0000000000000001E-4</v>
          </cell>
        </row>
        <row r="409">
          <cell r="A409" t="str">
            <v>SBC0813AU</v>
          </cell>
          <cell r="B409" t="str">
            <v>UBS Australian Bond Fund</v>
          </cell>
          <cell r="C409">
            <v>0.02</v>
          </cell>
          <cell r="D409">
            <v>0.08</v>
          </cell>
          <cell r="E409">
            <v>1E-3</v>
          </cell>
        </row>
        <row r="410">
          <cell r="A410" t="str">
            <v>SBC0814AU</v>
          </cell>
          <cell r="B410" t="str">
            <v>UBS Defensive Investment Fund</v>
          </cell>
          <cell r="C410">
            <v>0.15</v>
          </cell>
          <cell r="D410">
            <v>0.15</v>
          </cell>
          <cell r="E410">
            <v>3.0000000000000001E-3</v>
          </cell>
        </row>
        <row r="411">
          <cell r="A411" t="str">
            <v>SBC0815AU</v>
          </cell>
          <cell r="B411" t="str">
            <v>UBS Balanced Investment Fund</v>
          </cell>
          <cell r="C411">
            <v>0.2</v>
          </cell>
          <cell r="D411">
            <v>0.2</v>
          </cell>
          <cell r="E411">
            <v>4.0000000000000001E-3</v>
          </cell>
        </row>
        <row r="412">
          <cell r="A412" t="str">
            <v>SBC0816AU</v>
          </cell>
          <cell r="B412" t="str">
            <v>UBS Property Securities Fund</v>
          </cell>
          <cell r="C412">
            <v>0.25</v>
          </cell>
          <cell r="D412">
            <v>0.25</v>
          </cell>
          <cell r="E412">
            <v>5.0000000000000001E-3</v>
          </cell>
        </row>
        <row r="413">
          <cell r="A413" t="str">
            <v>SBC0817AU</v>
          </cell>
          <cell r="B413" t="str">
            <v>UBS Australian Share Fund</v>
          </cell>
          <cell r="C413">
            <v>0.25</v>
          </cell>
          <cell r="D413">
            <v>0.25</v>
          </cell>
          <cell r="E413">
            <v>5.0000000000000001E-3</v>
          </cell>
        </row>
        <row r="414">
          <cell r="A414" t="str">
            <v>SBC0819AU</v>
          </cell>
          <cell r="B414" t="str">
            <v>UBS International Bond Fund</v>
          </cell>
          <cell r="C414">
            <v>0.15</v>
          </cell>
          <cell r="D414">
            <v>0.15</v>
          </cell>
          <cell r="E414">
            <v>3.0000000000000001E-3</v>
          </cell>
        </row>
        <row r="415">
          <cell r="A415" t="str">
            <v>SBC0822AU</v>
          </cell>
          <cell r="B415" t="str">
            <v>UBS International Share Fund</v>
          </cell>
          <cell r="C415">
            <v>0.25</v>
          </cell>
          <cell r="D415">
            <v>0.25</v>
          </cell>
          <cell r="E415">
            <v>5.0000000000000001E-3</v>
          </cell>
        </row>
        <row r="416">
          <cell r="A416" t="str">
            <v>SCH0002AU</v>
          </cell>
          <cell r="B416" t="str">
            <v>Schroder Australian Equity Fund</v>
          </cell>
          <cell r="C416">
            <v>0.2</v>
          </cell>
          <cell r="D416">
            <v>0.2</v>
          </cell>
          <cell r="E416">
            <v>4.0000000000000001E-3</v>
          </cell>
        </row>
        <row r="417">
          <cell r="A417" t="str">
            <v>SCH0010AU</v>
          </cell>
          <cell r="B417" t="str">
            <v>Schroder Strategic Growth Fund - Professional Class</v>
          </cell>
          <cell r="C417">
            <v>0.15</v>
          </cell>
          <cell r="D417">
            <v>0.15</v>
          </cell>
          <cell r="E417">
            <v>3.0000000000000001E-3</v>
          </cell>
        </row>
        <row r="418">
          <cell r="A418" t="str">
            <v>SCH0028AU</v>
          </cell>
          <cell r="B418" t="str">
            <v>Schroder Fixed Income Fund</v>
          </cell>
          <cell r="C418">
            <v>0.12</v>
          </cell>
          <cell r="D418">
            <v>0.12</v>
          </cell>
          <cell r="E418">
            <v>2.3999999999999998E-3</v>
          </cell>
        </row>
        <row r="419">
          <cell r="A419" t="str">
            <v>SCH0032AU</v>
          </cell>
          <cell r="B419" t="str">
            <v>Schroder Global Value Fund (Hedged)</v>
          </cell>
          <cell r="C419">
            <v>0.23</v>
          </cell>
          <cell r="D419">
            <v>0.18</v>
          </cell>
          <cell r="E419">
            <v>4.1000000000000003E-3</v>
          </cell>
        </row>
        <row r="420">
          <cell r="A420" t="str">
            <v>SCH0047AU</v>
          </cell>
          <cell r="B420" t="str">
            <v>Schroder Real Return Fund</v>
          </cell>
          <cell r="C420">
            <v>0.2</v>
          </cell>
          <cell r="D420">
            <v>0.2</v>
          </cell>
          <cell r="E420">
            <v>4.0000000000000001E-3</v>
          </cell>
        </row>
        <row r="421">
          <cell r="A421" t="str">
            <v>SCH0101AU</v>
          </cell>
          <cell r="B421" t="str">
            <v>Schroder Wholesale Australian Equity Fund</v>
          </cell>
          <cell r="C421">
            <v>0.2</v>
          </cell>
          <cell r="D421">
            <v>0.2</v>
          </cell>
          <cell r="E421">
            <v>4.0000000000000001E-3</v>
          </cell>
        </row>
        <row r="422">
          <cell r="A422" t="str">
            <v>SCH0102AU</v>
          </cell>
          <cell r="B422" t="str">
            <v>Schroder Sustainable Growth Fund</v>
          </cell>
          <cell r="C422">
            <v>0.15</v>
          </cell>
          <cell r="D422">
            <v>0.15</v>
          </cell>
          <cell r="E422">
            <v>3.0000000000000001E-3</v>
          </cell>
        </row>
        <row r="423">
          <cell r="A423" t="str">
            <v>SCH0103AU</v>
          </cell>
          <cell r="B423" t="str">
            <v>Schroder Absolute Return Income Fund</v>
          </cell>
          <cell r="C423">
            <v>0.15</v>
          </cell>
          <cell r="D423">
            <v>0.15</v>
          </cell>
          <cell r="E423">
            <v>3.0000000000000001E-3</v>
          </cell>
        </row>
        <row r="424">
          <cell r="A424" t="str">
            <v>SLT0006AU</v>
          </cell>
          <cell r="B424" t="str">
            <v>Baker Steel Gold Fund</v>
          </cell>
          <cell r="C424">
            <v>0.25</v>
          </cell>
          <cell r="D424">
            <v>0.25</v>
          </cell>
          <cell r="E424">
            <v>5.0000000000000001E-3</v>
          </cell>
        </row>
        <row r="425">
          <cell r="A425" t="str">
            <v>SLT2171AU</v>
          </cell>
          <cell r="B425" t="str">
            <v>Nanuk New World Fund</v>
          </cell>
          <cell r="C425">
            <v>0.25</v>
          </cell>
          <cell r="D425">
            <v>0.25</v>
          </cell>
          <cell r="E425">
            <v>5.0000000000000001E-3</v>
          </cell>
        </row>
        <row r="426">
          <cell r="A426" t="str">
            <v>SLT2562AU</v>
          </cell>
          <cell r="B426" t="str">
            <v>Smarter Money Long-Short Credit Fund</v>
          </cell>
          <cell r="C426">
            <v>0</v>
          </cell>
          <cell r="D426">
            <v>0.05</v>
          </cell>
          <cell r="E426">
            <v>5.0000000000000001E-4</v>
          </cell>
        </row>
        <row r="427">
          <cell r="A427" t="str">
            <v>SMAANT01S</v>
          </cell>
          <cell r="B427" t="str">
            <v>Antares Core Opportunities</v>
          </cell>
          <cell r="C427" t="str">
            <v>n/a</v>
          </cell>
          <cell r="D427" t="str">
            <v>n/a</v>
          </cell>
          <cell r="E427" t="str">
            <v>n/a</v>
          </cell>
        </row>
        <row r="428">
          <cell r="A428" t="str">
            <v>SMAANT02S</v>
          </cell>
          <cell r="B428" t="str">
            <v>Antares Dividend Builder</v>
          </cell>
          <cell r="C428" t="str">
            <v>n/a</v>
          </cell>
          <cell r="D428" t="str">
            <v>n/a</v>
          </cell>
          <cell r="E428" t="str">
            <v>n/a</v>
          </cell>
        </row>
        <row r="429">
          <cell r="A429" t="str">
            <v>SMABLK01S</v>
          </cell>
          <cell r="B429" t="str">
            <v>BlackRock iShares Enhanced Strategic Aggressive</v>
          </cell>
          <cell r="C429" t="str">
            <v>n/a</v>
          </cell>
          <cell r="D429" t="str">
            <v>n/a</v>
          </cell>
          <cell r="E429" t="str">
            <v>n/a</v>
          </cell>
        </row>
        <row r="430">
          <cell r="A430" t="str">
            <v>SMABLK02S</v>
          </cell>
          <cell r="B430" t="str">
            <v>BlackRock iShares Enhanced Strategic Growth</v>
          </cell>
          <cell r="C430" t="str">
            <v>n/a</v>
          </cell>
          <cell r="D430" t="str">
            <v>n/a</v>
          </cell>
          <cell r="E430" t="str">
            <v>n/a</v>
          </cell>
        </row>
        <row r="431">
          <cell r="A431" t="str">
            <v>SMABLK03S</v>
          </cell>
          <cell r="B431" t="str">
            <v>BlackRock iShares Enhanced Strategic Balanced</v>
          </cell>
          <cell r="C431" t="str">
            <v>n/a</v>
          </cell>
          <cell r="D431" t="str">
            <v>n/a</v>
          </cell>
          <cell r="E431" t="str">
            <v>n/a</v>
          </cell>
        </row>
        <row r="432">
          <cell r="A432" t="str">
            <v>SMABLK04S</v>
          </cell>
          <cell r="B432" t="str">
            <v>BlackRock iShares Enhanced Strategic Moderate</v>
          </cell>
          <cell r="C432" t="str">
            <v>n/a</v>
          </cell>
          <cell r="D432" t="str">
            <v>n/a</v>
          </cell>
          <cell r="E432" t="str">
            <v>n/a</v>
          </cell>
        </row>
        <row r="433">
          <cell r="A433" t="str">
            <v>SMABLK05S</v>
          </cell>
          <cell r="B433" t="str">
            <v>BlackRock iShares Enhanced Strategic Conservative</v>
          </cell>
          <cell r="C433" t="str">
            <v>n/a</v>
          </cell>
          <cell r="D433" t="str">
            <v>n/a</v>
          </cell>
          <cell r="E433" t="str">
            <v>n/a</v>
          </cell>
        </row>
        <row r="434">
          <cell r="A434" t="str">
            <v>SMADNR01S</v>
          </cell>
          <cell r="B434" t="str">
            <v>DNR Capital Australian Equities High Conviction</v>
          </cell>
          <cell r="C434" t="str">
            <v>n/a</v>
          </cell>
          <cell r="D434" t="str">
            <v>n/a</v>
          </cell>
          <cell r="E434" t="str">
            <v>n/a</v>
          </cell>
        </row>
        <row r="435">
          <cell r="A435" t="str">
            <v>SMADNR03S</v>
          </cell>
          <cell r="B435" t="str">
            <v>DNR Capital Australian Equities Income</v>
          </cell>
          <cell r="C435" t="str">
            <v>n/a</v>
          </cell>
          <cell r="D435" t="str">
            <v>n/a</v>
          </cell>
          <cell r="E435" t="str">
            <v>n/a</v>
          </cell>
        </row>
        <row r="436">
          <cell r="A436" t="str">
            <v>SMAIBB02S</v>
          </cell>
          <cell r="B436" t="str">
            <v>Morningstar Australian Shares High Yield</v>
          </cell>
          <cell r="E436">
            <v>6.0000000000000001E-3</v>
          </cell>
        </row>
        <row r="437">
          <cell r="A437" t="str">
            <v>SMAMLC01S</v>
          </cell>
          <cell r="B437" t="str">
            <v>SMA MLC Premium Growth 85</v>
          </cell>
          <cell r="C437" t="str">
            <v>n/a</v>
          </cell>
          <cell r="D437" t="str">
            <v>n/a</v>
          </cell>
          <cell r="E437" t="str">
            <v>n/a</v>
          </cell>
        </row>
        <row r="438">
          <cell r="A438" t="str">
            <v>SMAMLC02S</v>
          </cell>
          <cell r="B438" t="str">
            <v>SMA MLC Premium Balanced 70</v>
          </cell>
          <cell r="C438" t="str">
            <v>n/a</v>
          </cell>
          <cell r="D438" t="str">
            <v>n/a</v>
          </cell>
          <cell r="E438" t="str">
            <v>n/a</v>
          </cell>
        </row>
        <row r="439">
          <cell r="A439" t="str">
            <v>SMAMLC03S</v>
          </cell>
          <cell r="B439" t="str">
            <v>SMA MLC Premium Moderate 50</v>
          </cell>
          <cell r="C439" t="str">
            <v>n/a</v>
          </cell>
          <cell r="D439" t="str">
            <v>n/a</v>
          </cell>
          <cell r="E439" t="str">
            <v>n/a</v>
          </cell>
        </row>
        <row r="440">
          <cell r="A440" t="str">
            <v>SMAMLC04S</v>
          </cell>
          <cell r="B440" t="str">
            <v>SMA MLC Value Growth 85</v>
          </cell>
          <cell r="C440" t="str">
            <v>n/a</v>
          </cell>
          <cell r="D440" t="str">
            <v>n/a</v>
          </cell>
          <cell r="E440" t="str">
            <v>n/a</v>
          </cell>
        </row>
        <row r="441">
          <cell r="A441" t="str">
            <v>SMAMLC05S</v>
          </cell>
          <cell r="B441" t="str">
            <v>SMA MLC Value Balanced 70</v>
          </cell>
          <cell r="C441" t="str">
            <v>n/a</v>
          </cell>
          <cell r="D441" t="str">
            <v>n/a</v>
          </cell>
          <cell r="E441" t="str">
            <v>n/a</v>
          </cell>
        </row>
        <row r="442">
          <cell r="A442" t="str">
            <v>SMAMLC06S</v>
          </cell>
          <cell r="B442" t="str">
            <v>SMA MLC Value Moderate 50</v>
          </cell>
          <cell r="C442" t="str">
            <v>n/a</v>
          </cell>
          <cell r="D442" t="str">
            <v>n/a</v>
          </cell>
          <cell r="E442" t="str">
            <v>n/a</v>
          </cell>
        </row>
        <row r="443">
          <cell r="A443" t="str">
            <v>SMAWTC01S</v>
          </cell>
          <cell r="B443" t="str">
            <v>Wealthtrac Balanced</v>
          </cell>
          <cell r="E443">
            <v>0</v>
          </cell>
        </row>
        <row r="444">
          <cell r="A444" t="str">
            <v>SMAWTC02S</v>
          </cell>
          <cell r="B444" t="str">
            <v>Wealthtrac Conservative</v>
          </cell>
          <cell r="E444">
            <v>0</v>
          </cell>
        </row>
        <row r="445">
          <cell r="A445" t="str">
            <v>SMAWTC03S</v>
          </cell>
          <cell r="B445" t="str">
            <v>Wealthtrac Growth</v>
          </cell>
          <cell r="E445">
            <v>0</v>
          </cell>
        </row>
        <row r="446">
          <cell r="A446" t="str">
            <v>SMAWTC04S</v>
          </cell>
          <cell r="B446" t="str">
            <v xml:space="preserve">Wealthtrac High Growth </v>
          </cell>
          <cell r="E446">
            <v>0</v>
          </cell>
        </row>
        <row r="447">
          <cell r="A447" t="str">
            <v>SMAWTC05S</v>
          </cell>
          <cell r="B447" t="str">
            <v xml:space="preserve">Wealthtrac Moderate </v>
          </cell>
          <cell r="E447">
            <v>0</v>
          </cell>
        </row>
        <row r="448">
          <cell r="A448" t="str">
            <v>SOL0001AU</v>
          </cell>
          <cell r="B448" t="str">
            <v>Solaris Core Australian Equity Fund PA</v>
          </cell>
          <cell r="C448">
            <v>0.3</v>
          </cell>
          <cell r="D448">
            <v>0.3</v>
          </cell>
          <cell r="E448">
            <v>6.0000000000000001E-3</v>
          </cell>
        </row>
        <row r="449">
          <cell r="A449" t="str">
            <v>SSB0026AU</v>
          </cell>
          <cell r="B449" t="str">
            <v>Legg Mason Martin Currie Real Income Fund Class A</v>
          </cell>
          <cell r="C449">
            <v>0.1</v>
          </cell>
          <cell r="D449">
            <v>0.1</v>
          </cell>
          <cell r="E449">
            <v>2E-3</v>
          </cell>
        </row>
        <row r="450">
          <cell r="A450" t="str">
            <v>SSB0061AU</v>
          </cell>
          <cell r="B450" t="str">
            <v>Legg Mason Martin Currie Diversified Income Fund</v>
          </cell>
          <cell r="C450">
            <v>0.15</v>
          </cell>
          <cell r="D450">
            <v>0.15</v>
          </cell>
          <cell r="E450">
            <v>3.0000000000000001E-3</v>
          </cell>
        </row>
        <row r="451">
          <cell r="A451" t="str">
            <v>SSB0122AU</v>
          </cell>
          <cell r="B451" t="str">
            <v xml:space="preserve">Legg Mason Western Asset Australian Bond Fund </v>
          </cell>
          <cell r="C451">
            <v>0.05</v>
          </cell>
          <cell r="D451">
            <v>0.05</v>
          </cell>
          <cell r="E451">
            <v>1E-3</v>
          </cell>
        </row>
        <row r="452">
          <cell r="A452" t="str">
            <v>SSB0128AU</v>
          </cell>
          <cell r="B452" t="str">
            <v>Legg Mason Martin Currie Property Securities Trust</v>
          </cell>
          <cell r="C452">
            <v>0.1</v>
          </cell>
          <cell r="D452">
            <v>0.1</v>
          </cell>
          <cell r="E452">
            <v>2E-3</v>
          </cell>
        </row>
        <row r="453">
          <cell r="A453" t="str">
            <v>SSB0130AU</v>
          </cell>
          <cell r="B453" t="str">
            <v>Legg Mason Martin Currie Tactical Allocation Trust - Class A</v>
          </cell>
          <cell r="C453">
            <v>0.15</v>
          </cell>
          <cell r="D453">
            <v>0.15</v>
          </cell>
          <cell r="E453">
            <v>3.0000000000000001E-3</v>
          </cell>
        </row>
        <row r="454">
          <cell r="A454" t="str">
            <v>SST0013AU</v>
          </cell>
          <cell r="B454" t="str">
            <v>State Street International Equities Index Trust</v>
          </cell>
          <cell r="C454">
            <v>7.0000000000000007E-2</v>
          </cell>
          <cell r="D454">
            <v>0.04</v>
          </cell>
          <cell r="E454">
            <v>1.1000000000000001E-3</v>
          </cell>
        </row>
        <row r="455">
          <cell r="A455" t="str">
            <v>SST0048AU</v>
          </cell>
          <cell r="B455" t="str">
            <v xml:space="preserve">State Street Australian Equity Fund </v>
          </cell>
          <cell r="C455">
            <v>0.25</v>
          </cell>
          <cell r="D455">
            <v>0.25</v>
          </cell>
          <cell r="E455">
            <v>5.0000000000000001E-3</v>
          </cell>
        </row>
        <row r="456">
          <cell r="A456" t="str">
            <v>SST0050AU</v>
          </cell>
          <cell r="B456" t="str">
            <v>State Street Global Equity Fund</v>
          </cell>
          <cell r="C456">
            <v>0.08</v>
          </cell>
          <cell r="D456">
            <v>0.06</v>
          </cell>
          <cell r="E456">
            <v>1.4000000000000002E-3</v>
          </cell>
        </row>
        <row r="457">
          <cell r="A457" t="str">
            <v>SST0057AU</v>
          </cell>
          <cell r="B457" t="str">
            <v>State Street Climate ESG International Equity</v>
          </cell>
          <cell r="C457">
            <v>7.0000000000000007E-2</v>
          </cell>
          <cell r="D457">
            <v>0.04</v>
          </cell>
          <cell r="E457">
            <v>1.1000000000000001E-3</v>
          </cell>
        </row>
        <row r="458">
          <cell r="A458" t="str">
            <v>STL0101AU</v>
          </cell>
          <cell r="B458" t="str">
            <v>Sandhurst IML Industrial Share Fund</v>
          </cell>
          <cell r="C458">
            <v>0.25</v>
          </cell>
          <cell r="D458">
            <v>0.25</v>
          </cell>
          <cell r="E458">
            <v>5.0000000000000001E-3</v>
          </cell>
        </row>
        <row r="459">
          <cell r="A459" t="str">
            <v>SWI1413AU</v>
          </cell>
          <cell r="B459" t="str">
            <v>WCM Quality Global Growth (Managed Fund)</v>
          </cell>
          <cell r="C459">
            <v>0.3</v>
          </cell>
          <cell r="D459">
            <v>0.3</v>
          </cell>
          <cell r="E459">
            <v>6.0000000000000001E-3</v>
          </cell>
        </row>
        <row r="460">
          <cell r="A460" t="str">
            <v>SWI4949AU</v>
          </cell>
          <cell r="B460" t="str">
            <v>WCM Quality Global Growth (Managed Fund) Class B (hedged)</v>
          </cell>
          <cell r="C460">
            <v>0.3</v>
          </cell>
          <cell r="D460">
            <v>0.3</v>
          </cell>
          <cell r="E460">
            <v>6.0000000000000001E-3</v>
          </cell>
        </row>
        <row r="461">
          <cell r="A461" t="str">
            <v>TGP0008AU</v>
          </cell>
          <cell r="B461" t="str">
            <v>ClearBridge RARE Infrastructure Value Fund - Hedged</v>
          </cell>
          <cell r="E461">
            <v>1.6000000000000001E-3</v>
          </cell>
        </row>
        <row r="462">
          <cell r="A462" t="str">
            <v>TGP0034AU</v>
          </cell>
          <cell r="B462" t="str">
            <v>ClearBridge RARE Infrastructure Value Fund - Unhedged</v>
          </cell>
          <cell r="C462">
            <v>0.13</v>
          </cell>
          <cell r="D462">
            <v>0.03</v>
          </cell>
          <cell r="E462">
            <v>1.6000000000000001E-3</v>
          </cell>
        </row>
        <row r="463">
          <cell r="A463" t="str">
            <v>TYN0028AU</v>
          </cell>
          <cell r="B463" t="str">
            <v>Nikko AM Australian Share Wholesale Fund</v>
          </cell>
          <cell r="C463">
            <v>0.2</v>
          </cell>
          <cell r="D463">
            <v>0.2</v>
          </cell>
          <cell r="E463">
            <v>4.0000000000000001E-3</v>
          </cell>
        </row>
        <row r="464">
          <cell r="A464" t="str">
            <v>TYN0104AU</v>
          </cell>
          <cell r="B464" t="str">
            <v>Nikko AM Australian Bond Fund</v>
          </cell>
          <cell r="C464">
            <v>0.05</v>
          </cell>
          <cell r="D464">
            <v>0.05</v>
          </cell>
          <cell r="E464">
            <v>1E-3</v>
          </cell>
        </row>
        <row r="465">
          <cell r="A465" t="str">
            <v>UBS0003AU</v>
          </cell>
          <cell r="B465" t="str">
            <v>UBS Income Solution Fund</v>
          </cell>
          <cell r="C465">
            <v>0.1</v>
          </cell>
          <cell r="D465">
            <v>0.2</v>
          </cell>
          <cell r="E465">
            <v>3.0000000000000005E-3</v>
          </cell>
        </row>
        <row r="466">
          <cell r="A466" t="str">
            <v>UFM0051AU</v>
          </cell>
          <cell r="B466" t="str">
            <v>IOOF MultiMix Moderate Growth Trust</v>
          </cell>
          <cell r="C466">
            <v>0.08</v>
          </cell>
          <cell r="D466">
            <v>0.08</v>
          </cell>
          <cell r="E466">
            <v>1.6000000000000001E-3</v>
          </cell>
        </row>
        <row r="467">
          <cell r="A467" t="str">
            <v>VAN0001AU</v>
          </cell>
          <cell r="B467" t="str">
            <v>Vanguard Australian Fixed Interest Index Fund</v>
          </cell>
          <cell r="C467">
            <v>0.08</v>
          </cell>
          <cell r="D467">
            <v>0.08</v>
          </cell>
          <cell r="E467">
            <v>1.6000000000000001E-3</v>
          </cell>
        </row>
        <row r="468">
          <cell r="A468" t="str">
            <v>VAN0002AU</v>
          </cell>
          <cell r="B468" t="str">
            <v>Vanguard Australian Shares Index Fund</v>
          </cell>
          <cell r="C468">
            <v>0.05</v>
          </cell>
          <cell r="D468">
            <v>0.05</v>
          </cell>
          <cell r="E468">
            <v>1E-3</v>
          </cell>
        </row>
        <row r="469">
          <cell r="A469" t="str">
            <v>VAN0003AU</v>
          </cell>
          <cell r="B469" t="str">
            <v>Vanguard International Shares Index Fund</v>
          </cell>
          <cell r="C469">
            <v>0.06</v>
          </cell>
          <cell r="D469">
            <v>0.06</v>
          </cell>
          <cell r="E469">
            <v>1.1999999999999999E-3</v>
          </cell>
        </row>
        <row r="470">
          <cell r="A470" t="str">
            <v>VAN0004AU</v>
          </cell>
          <cell r="B470" t="str">
            <v>Vanguard Australian Property Securities Index Fund</v>
          </cell>
          <cell r="C470">
            <v>0.06</v>
          </cell>
          <cell r="D470">
            <v>0.06</v>
          </cell>
          <cell r="E470">
            <v>1.1999999999999999E-3</v>
          </cell>
        </row>
        <row r="471">
          <cell r="A471" t="str">
            <v>VAN0005AU</v>
          </cell>
          <cell r="B471" t="str">
            <v>Vanguard Emerging Markets Shares Index Fund</v>
          </cell>
          <cell r="C471">
            <v>0.22</v>
          </cell>
          <cell r="D471">
            <v>0.22</v>
          </cell>
          <cell r="E471">
            <v>4.4000000000000003E-3</v>
          </cell>
        </row>
        <row r="472">
          <cell r="A472" t="str">
            <v>VAN0018AU</v>
          </cell>
          <cell r="B472" t="str">
            <v>Vanguard International Property Securities Index Fund</v>
          </cell>
          <cell r="C472">
            <v>7.0000000000000007E-2</v>
          </cell>
          <cell r="D472">
            <v>7.0000000000000007E-2</v>
          </cell>
          <cell r="E472">
            <v>1.4000000000000002E-3</v>
          </cell>
        </row>
        <row r="473">
          <cell r="A473" t="str">
            <v>VAN0019AU</v>
          </cell>
          <cell r="B473" t="str">
            <v>Vanguard International Property Securities Index Fund (Hedged)</v>
          </cell>
          <cell r="C473">
            <v>0.08</v>
          </cell>
          <cell r="D473">
            <v>0.08</v>
          </cell>
          <cell r="E473">
            <v>1.6000000000000001E-3</v>
          </cell>
        </row>
        <row r="474">
          <cell r="A474" t="str">
            <v>VAN0020AU</v>
          </cell>
          <cell r="B474" t="str">
            <v>Vanguard Cash Reserve Fund</v>
          </cell>
          <cell r="C474">
            <v>0</v>
          </cell>
          <cell r="D474">
            <v>0</v>
          </cell>
          <cell r="E474">
            <v>0</v>
          </cell>
        </row>
        <row r="475">
          <cell r="A475" t="str">
            <v>VAN0021AU</v>
          </cell>
          <cell r="B475" t="str">
            <v>Vanguard International Small Companies Index Fund</v>
          </cell>
          <cell r="C475">
            <v>0.12</v>
          </cell>
          <cell r="D475">
            <v>0.12</v>
          </cell>
          <cell r="E475">
            <v>2.3999999999999998E-3</v>
          </cell>
        </row>
        <row r="476">
          <cell r="A476" t="str">
            <v>VAN0022AU</v>
          </cell>
          <cell r="B476" t="str">
            <v>Vanguard International Small Companies Index Fund (Hedged)</v>
          </cell>
          <cell r="C476">
            <v>0.15</v>
          </cell>
          <cell r="D476">
            <v>0.15</v>
          </cell>
          <cell r="E476">
            <v>3.0000000000000001E-3</v>
          </cell>
        </row>
        <row r="477">
          <cell r="A477" t="str">
            <v>VAN0024AU</v>
          </cell>
          <cell r="B477" t="str">
            <v>Vanguard Global Infrastructure Index Fund (Hedged) </v>
          </cell>
          <cell r="C477">
            <v>0.08</v>
          </cell>
          <cell r="D477">
            <v>0.08</v>
          </cell>
          <cell r="E477">
            <v>1.6000000000000001E-3</v>
          </cell>
        </row>
        <row r="478">
          <cell r="A478" t="str">
            <v>VAN0042AU</v>
          </cell>
          <cell r="B478" t="str">
            <v>Vanguard Diversified Bond Index Fund</v>
          </cell>
          <cell r="C478">
            <v>0.12</v>
          </cell>
          <cell r="D478">
            <v>0.12</v>
          </cell>
          <cell r="E478">
            <v>2.3999999999999998E-3</v>
          </cell>
        </row>
        <row r="479">
          <cell r="A479" t="str">
            <v>VAN0102AU</v>
          </cell>
          <cell r="B479" t="str">
            <v>Vanguard Short Term Fixed Interest Fund</v>
          </cell>
          <cell r="C479">
            <v>0.02</v>
          </cell>
          <cell r="D479">
            <v>0.02</v>
          </cell>
          <cell r="E479">
            <v>4.0000000000000002E-4</v>
          </cell>
        </row>
        <row r="480">
          <cell r="A480" t="str">
            <v>VAN0103AU</v>
          </cell>
          <cell r="B480" t="str">
            <v>Vanguard International Fixed Interest Index Fund (Hedged)</v>
          </cell>
          <cell r="C480">
            <v>0.08</v>
          </cell>
          <cell r="D480">
            <v>0.08</v>
          </cell>
          <cell r="E480">
            <v>1.6000000000000001E-3</v>
          </cell>
        </row>
        <row r="481">
          <cell r="A481" t="str">
            <v>VAN0104AU</v>
          </cell>
          <cell r="B481" t="str">
            <v>Vanguard Australian Shares High Yield Fund</v>
          </cell>
          <cell r="C481">
            <v>0.05</v>
          </cell>
          <cell r="D481">
            <v>0.05</v>
          </cell>
          <cell r="E481">
            <v>1E-3</v>
          </cell>
        </row>
        <row r="482">
          <cell r="A482" t="str">
            <v>VAN0105AU</v>
          </cell>
          <cell r="B482" t="str">
            <v>Vanguard International Shares Index Fund (Hedged)</v>
          </cell>
          <cell r="C482">
            <v>7.0000000000000007E-2</v>
          </cell>
          <cell r="D482">
            <v>7.0000000000000007E-2</v>
          </cell>
          <cell r="E482">
            <v>1.4000000000000002E-3</v>
          </cell>
        </row>
        <row r="483">
          <cell r="A483" t="str">
            <v>VAN0106AU</v>
          </cell>
          <cell r="B483" t="str">
            <v>Vanguard International Credit Securities Index Fund (Hedged)</v>
          </cell>
          <cell r="C483">
            <v>0.2</v>
          </cell>
          <cell r="D483">
            <v>0.2</v>
          </cell>
          <cell r="E483">
            <v>4.0000000000000001E-3</v>
          </cell>
        </row>
        <row r="484">
          <cell r="A484" t="str">
            <v>VAN0108AU</v>
          </cell>
          <cell r="B484" t="str">
            <v>Vanguard Balanced Index Fund</v>
          </cell>
          <cell r="C484">
            <v>0.1</v>
          </cell>
          <cell r="D484">
            <v>0.1</v>
          </cell>
          <cell r="E484">
            <v>2E-3</v>
          </cell>
        </row>
        <row r="485">
          <cell r="A485" t="str">
            <v>VAN0109AU</v>
          </cell>
          <cell r="B485" t="str">
            <v>Vanguard Conservative Index Fund</v>
          </cell>
          <cell r="C485">
            <v>0.1</v>
          </cell>
          <cell r="D485">
            <v>0.1</v>
          </cell>
          <cell r="E485">
            <v>2E-3</v>
          </cell>
        </row>
        <row r="486">
          <cell r="A486" t="str">
            <v>VAN0110AU</v>
          </cell>
          <cell r="B486" t="str">
            <v>Vanguard Growth Index Fund</v>
          </cell>
          <cell r="C486">
            <v>0.09</v>
          </cell>
          <cell r="D486">
            <v>0.09</v>
          </cell>
          <cell r="E486">
            <v>1.8E-3</v>
          </cell>
        </row>
        <row r="487">
          <cell r="A487" t="str">
            <v>VAN0111AU</v>
          </cell>
          <cell r="B487" t="str">
            <v>Vanguard High Growth Index Fund</v>
          </cell>
          <cell r="C487">
            <v>0.08</v>
          </cell>
          <cell r="D487">
            <v>0.08</v>
          </cell>
          <cell r="E487">
            <v>1.6000000000000001E-3</v>
          </cell>
        </row>
        <row r="488">
          <cell r="A488" t="str">
            <v>VEN0009AU</v>
          </cell>
          <cell r="B488" t="str">
            <v>Ventura High Growth 100 Fund</v>
          </cell>
          <cell r="C488">
            <v>0.17</v>
          </cell>
          <cell r="D488">
            <v>0.15</v>
          </cell>
          <cell r="E488">
            <v>3.2000000000000002E-3</v>
          </cell>
        </row>
        <row r="489">
          <cell r="A489" t="str">
            <v>VEN0027AU</v>
          </cell>
          <cell r="B489" t="str">
            <v xml:space="preserve">Ventura Growth 70 Fund Class A </v>
          </cell>
          <cell r="C489">
            <v>0.19</v>
          </cell>
          <cell r="D489">
            <v>0.19</v>
          </cell>
          <cell r="E489">
            <v>3.8E-3</v>
          </cell>
        </row>
        <row r="490">
          <cell r="A490" t="str">
            <v>VEN0028AU</v>
          </cell>
          <cell r="B490" t="str">
            <v xml:space="preserve">Ventura Diversified 50 Fund Class A </v>
          </cell>
          <cell r="C490">
            <v>0.18</v>
          </cell>
          <cell r="D490">
            <v>0.18</v>
          </cell>
          <cell r="E490">
            <v>3.5999999999999999E-3</v>
          </cell>
        </row>
        <row r="491">
          <cell r="A491" t="str">
            <v>VEN0029AU</v>
          </cell>
          <cell r="B491" t="str">
            <v xml:space="preserve">Ventura Conservative Fund Class A </v>
          </cell>
          <cell r="C491">
            <v>0.17</v>
          </cell>
          <cell r="D491">
            <v>0.18</v>
          </cell>
          <cell r="E491">
            <v>3.4999999999999996E-3</v>
          </cell>
        </row>
        <row r="492">
          <cell r="A492" t="str">
            <v>WFS0547AU</v>
          </cell>
          <cell r="B492" t="str">
            <v>Talaria Global Equity Fund - Hedged</v>
          </cell>
          <cell r="C492">
            <v>0.25</v>
          </cell>
          <cell r="D492">
            <v>0.25</v>
          </cell>
          <cell r="E492">
            <v>5.0000000000000001E-3</v>
          </cell>
        </row>
        <row r="493">
          <cell r="A493" t="str">
            <v>WHT0008AU</v>
          </cell>
          <cell r="B493" t="str">
            <v>Spheria Australian Smaller Companies Fund</v>
          </cell>
          <cell r="C493">
            <v>0.3</v>
          </cell>
          <cell r="D493">
            <v>0.3</v>
          </cell>
          <cell r="E493">
            <v>6.0000000000000001E-3</v>
          </cell>
        </row>
        <row r="494">
          <cell r="A494" t="str">
            <v>WHT0012AU</v>
          </cell>
          <cell r="B494" t="str">
            <v>Solaris Core Australian Equity Fund</v>
          </cell>
          <cell r="C494">
            <v>0.3</v>
          </cell>
          <cell r="D494">
            <v>0.3</v>
          </cell>
          <cell r="E494">
            <v>6.0000000000000001E-3</v>
          </cell>
        </row>
        <row r="495">
          <cell r="A495" t="str">
            <v>WHT0015AU</v>
          </cell>
          <cell r="B495" t="str">
            <v>Resolution Capital Global Property Securities Fund</v>
          </cell>
          <cell r="C495">
            <v>0.2</v>
          </cell>
          <cell r="D495">
            <v>0.2</v>
          </cell>
          <cell r="E495">
            <v>4.0000000000000001E-3</v>
          </cell>
        </row>
        <row r="496">
          <cell r="A496" t="str">
            <v>WHT0039AU</v>
          </cell>
          <cell r="B496" t="str">
            <v>Plato Australian Shares Income Fund</v>
          </cell>
          <cell r="C496">
            <v>0.2</v>
          </cell>
          <cell r="D496">
            <v>0.2</v>
          </cell>
          <cell r="E496">
            <v>4.0000000000000001E-3</v>
          </cell>
        </row>
        <row r="497">
          <cell r="A497" t="str">
            <v>WHT8435AU</v>
          </cell>
          <cell r="B497" t="str">
            <v>Hyperion Global Growth Companies Fund - Class B</v>
          </cell>
          <cell r="C497">
            <v>0.3</v>
          </cell>
          <cell r="D497">
            <v>0.3</v>
          </cell>
          <cell r="E497">
            <v>6.0000000000000001E-3</v>
          </cell>
        </row>
        <row r="498">
          <cell r="A498" t="str">
            <v>WPC0012AU</v>
          </cell>
          <cell r="B498" t="str">
            <v>IOOF Specialist Property Fund3 </v>
          </cell>
          <cell r="C498">
            <v>0.14000000000000001</v>
          </cell>
          <cell r="D498">
            <v>0.14000000000000001</v>
          </cell>
          <cell r="E498">
            <v>2.8000000000000004E-3</v>
          </cell>
        </row>
        <row r="499">
          <cell r="A499" t="str">
            <v>YOC0100AU</v>
          </cell>
          <cell r="B499" t="str">
            <v>Australian Unity Wholesale Property Income Fund</v>
          </cell>
          <cell r="C499">
            <v>0.8</v>
          </cell>
          <cell r="D499">
            <v>0.2</v>
          </cell>
          <cell r="E499">
            <v>0.01</v>
          </cell>
        </row>
        <row r="500">
          <cell r="A500" t="str">
            <v>ZUR0059AU</v>
          </cell>
          <cell r="B500" t="str">
            <v>Zurich Investments Managed Growth Fund</v>
          </cell>
          <cell r="C500">
            <v>0.12</v>
          </cell>
          <cell r="D500">
            <v>0.12</v>
          </cell>
          <cell r="E500">
            <v>2.3999999999999998E-3</v>
          </cell>
        </row>
        <row r="501">
          <cell r="A501" t="str">
            <v>ZUR0061AU</v>
          </cell>
          <cell r="B501" t="str">
            <v>Zurich Investments Global Thematic Share Fund</v>
          </cell>
          <cell r="C501">
            <v>0.04</v>
          </cell>
          <cell r="D501">
            <v>0.04</v>
          </cell>
          <cell r="E501">
            <v>8.0000000000000004E-4</v>
          </cell>
        </row>
        <row r="502">
          <cell r="A502" t="str">
            <v>ZUR0064AU</v>
          </cell>
          <cell r="B502" t="str">
            <v>Zurich Investments Australian Property Securities Fund</v>
          </cell>
          <cell r="C502">
            <v>0.3</v>
          </cell>
          <cell r="D502">
            <v>0.3</v>
          </cell>
          <cell r="E502">
            <v>6.0000000000000001E-3</v>
          </cell>
        </row>
        <row r="503">
          <cell r="A503" t="str">
            <v>ZUR0197AU</v>
          </cell>
          <cell r="B503" t="str">
            <v>Zurich Wholesale Super Australian Property Securities Fund</v>
          </cell>
          <cell r="E503">
            <v>1.2999999999999999E-3</v>
          </cell>
        </row>
        <row r="504">
          <cell r="A504" t="str">
            <v>ZUR0209AU</v>
          </cell>
          <cell r="B504" t="str">
            <v>Zurich Wholesale Super Managed Growth Fund</v>
          </cell>
          <cell r="E504">
            <v>1.1999999999999999E-3</v>
          </cell>
        </row>
        <row r="505">
          <cell r="A505" t="str">
            <v>ZUR0517AU</v>
          </cell>
          <cell r="B505" t="str">
            <v>Zurich Investments Hedged Global Thematic Share Fund</v>
          </cell>
          <cell r="C505">
            <v>0.04</v>
          </cell>
          <cell r="D505">
            <v>0.04</v>
          </cell>
          <cell r="E505">
            <v>8.0000000000000004E-4</v>
          </cell>
        </row>
        <row r="506">
          <cell r="A506" t="str">
            <v>ZUR0518AU</v>
          </cell>
          <cell r="B506" t="str">
            <v>Zurich Investments Unhedged Global Thematic Share Fund</v>
          </cell>
          <cell r="C506">
            <v>0.04</v>
          </cell>
          <cell r="D506">
            <v>0.04</v>
          </cell>
          <cell r="E506">
            <v>8.0000000000000004E-4</v>
          </cell>
        </row>
        <row r="507">
          <cell r="A507" t="str">
            <v>ZUR0580AU</v>
          </cell>
          <cell r="B507" t="str">
            <v xml:space="preserve">Zurich Investments Global Growth Share Fund </v>
          </cell>
          <cell r="C507">
            <v>0.03</v>
          </cell>
          <cell r="D507">
            <v>0.03</v>
          </cell>
          <cell r="E507">
            <v>5.9999999999999995E-4</v>
          </cell>
        </row>
        <row r="508">
          <cell r="A508" t="str">
            <v>ETL8155AU</v>
          </cell>
          <cell r="B508" t="str">
            <v xml:space="preserve">Milford Australian Absolute Growth Fund </v>
          </cell>
          <cell r="C508">
            <v>0.2</v>
          </cell>
          <cell r="D508">
            <v>0.2</v>
          </cell>
          <cell r="E508">
            <v>4.0000000000000001E-3</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urrent Investment Portfolios"/>
      <sheetName val="URL Links"/>
      <sheetName val="Platforms"/>
      <sheetName val="New Additions"/>
      <sheetName val="Sheet2"/>
      <sheetName val="SRM_Data"/>
      <sheetName val="Name Changes"/>
      <sheetName val="Sheet1"/>
      <sheetName val="Terminations"/>
      <sheetName val="Funds Approved not on APL"/>
      <sheetName val="Hard Closed due to no TMD"/>
      <sheetName val="IFL 2022 Manager Listing"/>
      <sheetName val="Investment Managers"/>
      <sheetName val="ICR Data"/>
      <sheetName val="BuySell Data"/>
      <sheetName val="Morningstar LookUp"/>
      <sheetName val="TMD Advised Only Funds"/>
      <sheetName val="AA Comparison"/>
      <sheetName val="AA Comparison OLD Ranges&amp;Actual"/>
    </sheetNames>
    <sheetDataSet>
      <sheetData sheetId="0">
        <row r="1">
          <cell r="C1" t="str">
            <v>INVESTMENT INFORMATION MENU</v>
          </cell>
          <cell r="L1"/>
          <cell r="M1"/>
          <cell r="N1"/>
          <cell r="O1"/>
          <cell r="P1"/>
          <cell r="Q1"/>
          <cell r="R1"/>
        </row>
        <row r="2">
          <cell r="C2"/>
          <cell r="D2"/>
          <cell r="E2"/>
          <cell r="F2"/>
          <cell r="G2"/>
          <cell r="H2"/>
          <cell r="I2"/>
          <cell r="J2"/>
          <cell r="K2"/>
          <cell r="L2"/>
        </row>
        <row r="3">
          <cell r="C3" t="str">
            <v xml:space="preserve">Product </v>
          </cell>
          <cell r="D3" t="str">
            <v>OASIS DIVERSIFICATION RULES</v>
          </cell>
          <cell r="E3"/>
          <cell r="F3"/>
          <cell r="G3"/>
          <cell r="H3" t="str">
            <v>GROW WRAP DIVERSIFICATION RULES</v>
          </cell>
          <cell r="I3"/>
          <cell r="J3"/>
          <cell r="K3"/>
          <cell r="L3" t="str">
            <v>ICR</v>
          </cell>
          <cell r="M3" t="str">
            <v>Performance*</v>
          </cell>
          <cell r="N3"/>
          <cell r="O3"/>
          <cell r="P3" t="str">
            <v>Performance*</v>
          </cell>
          <cell r="Q3"/>
          <cell r="R3"/>
        </row>
        <row r="4">
          <cell r="C4"/>
          <cell r="D4" t="str">
            <v xml:space="preserve">OASIS </v>
          </cell>
          <cell r="E4" t="str">
            <v xml:space="preserve">OASIS </v>
          </cell>
          <cell r="F4" t="str">
            <v xml:space="preserve">OASIS </v>
          </cell>
          <cell r="G4" t="str">
            <v xml:space="preserve">OASIS </v>
          </cell>
          <cell r="H4" t="str">
            <v>Grow Wrap</v>
          </cell>
          <cell r="I4" t="str">
            <v>Grow Wrap</v>
          </cell>
          <cell r="J4" t="str">
            <v>Grow Wrap</v>
          </cell>
          <cell r="K4" t="str">
            <v>Grow Wrap</v>
          </cell>
          <cell r="L4"/>
          <cell r="M4" t="str">
            <v>1 mth Perf</v>
          </cell>
          <cell r="N4" t="str">
            <v>3 mth Pref</v>
          </cell>
          <cell r="O4" t="str">
            <v>6 mth Perf</v>
          </cell>
          <cell r="P4" t="str">
            <v>1 yr Pref</v>
          </cell>
          <cell r="Q4" t="str">
            <v>3 yr Perf</v>
          </cell>
          <cell r="R4" t="str">
            <v>5 yr Pref</v>
          </cell>
        </row>
        <row r="5">
          <cell r="C5"/>
          <cell r="D5" t="str">
            <v>OASIS Single Asset Diversification Rules</v>
          </cell>
          <cell r="E5" t="str">
            <v>OASIS % Single Limit</v>
          </cell>
          <cell r="F5" t="str">
            <v>OASIS Aggregated Diversification Rules</v>
          </cell>
          <cell r="G5" t="str">
            <v>OASIS % Aggregated Limit</v>
          </cell>
          <cell r="H5" t="str">
            <v>Single Asset Diversification Rules</v>
          </cell>
          <cell r="I5" t="str">
            <v>% Single Limit</v>
          </cell>
          <cell r="J5" t="str">
            <v>Aggregated Diversification Rules</v>
          </cell>
          <cell r="K5" t="str">
            <v>% Aggregated Limit</v>
          </cell>
          <cell r="L5"/>
          <cell r="M5"/>
          <cell r="N5"/>
          <cell r="O5"/>
          <cell r="P5"/>
          <cell r="Q5"/>
          <cell r="R5"/>
        </row>
        <row r="6">
          <cell r="C6"/>
          <cell r="D6"/>
          <cell r="E6"/>
          <cell r="F6"/>
          <cell r="G6"/>
          <cell r="H6"/>
          <cell r="I6"/>
          <cell r="J6"/>
          <cell r="K6"/>
          <cell r="L6"/>
          <cell r="M6"/>
          <cell r="N6"/>
          <cell r="O6"/>
          <cell r="P6"/>
          <cell r="Q6"/>
          <cell r="R6"/>
        </row>
        <row r="7">
          <cell r="C7" t="str">
            <v>Conservative</v>
          </cell>
          <cell r="D7"/>
          <cell r="E7"/>
          <cell r="F7"/>
          <cell r="G7"/>
          <cell r="H7"/>
          <cell r="I7"/>
          <cell r="J7"/>
          <cell r="K7"/>
          <cell r="L7"/>
          <cell r="M7"/>
          <cell r="N7"/>
          <cell r="O7"/>
          <cell r="P7"/>
          <cell r="Q7"/>
          <cell r="R7"/>
        </row>
        <row r="8">
          <cell r="C8" t="str">
            <v>MLC MultiActive Capital Stable**</v>
          </cell>
          <cell r="D8" t="str">
            <v>TL_CUSTOM_GROUP.OFMMultiAsset</v>
          </cell>
          <cell r="E8">
            <v>1</v>
          </cell>
          <cell r="F8" t="str">
            <v>n/a</v>
          </cell>
          <cell r="G8" t="str">
            <v>n/a</v>
          </cell>
          <cell r="H8" t="str">
            <v>TL_CUSTOM_GROUP.ANZMultiAsset</v>
          </cell>
          <cell r="I8">
            <v>1</v>
          </cell>
          <cell r="J8" t="str">
            <v>n/a</v>
          </cell>
          <cell r="K8" t="str">
            <v>n/a</v>
          </cell>
          <cell r="L8">
            <v>5.7000000000000002E-3</v>
          </cell>
          <cell r="M8">
            <v>2.1904799999999999E-2</v>
          </cell>
          <cell r="N8">
            <v>1.90414E-2</v>
          </cell>
          <cell r="O8">
            <v>3.73408E-2</v>
          </cell>
          <cell r="P8">
            <v>6.2182199999999993E-2</v>
          </cell>
          <cell r="Q8">
            <v>6.4271599999999998E-2</v>
          </cell>
          <cell r="R8">
            <v>7.9213800000000001E-2</v>
          </cell>
        </row>
        <row r="9">
          <cell r="C9" t="str">
            <v>OnePath Wholesale Capital Stable Trust** ³</v>
          </cell>
          <cell r="D9" t="str">
            <v>TL_CUSTOM_GROUP.OFMMultiAsset</v>
          </cell>
          <cell r="E9">
            <v>1</v>
          </cell>
          <cell r="F9" t="str">
            <v>n/a</v>
          </cell>
          <cell r="G9" t="str">
            <v>n/a</v>
          </cell>
          <cell r="H9" t="str">
            <v>TL_CUSTOM_GROUP.ANZMultiAsset</v>
          </cell>
          <cell r="I9">
            <v>1</v>
          </cell>
          <cell r="J9" t="str">
            <v>n/a</v>
          </cell>
          <cell r="K9" t="str">
            <v>n/a</v>
          </cell>
          <cell r="L9">
            <v>8.7999999999999988E-3</v>
          </cell>
          <cell r="M9">
            <v>2.1904799999999999E-2</v>
          </cell>
          <cell r="N9">
            <v>1.90414E-2</v>
          </cell>
          <cell r="O9">
            <v>3.73408E-2</v>
          </cell>
          <cell r="P9">
            <v>6.2182199999999993E-2</v>
          </cell>
          <cell r="Q9">
            <v>6.4271599999999998E-2</v>
          </cell>
          <cell r="R9">
            <v>7.9213800000000001E-2</v>
          </cell>
        </row>
        <row r="10">
          <cell r="C10"/>
          <cell r="D10"/>
          <cell r="E10"/>
          <cell r="F10"/>
          <cell r="G10"/>
          <cell r="H10"/>
          <cell r="I10"/>
          <cell r="J10"/>
          <cell r="K10"/>
          <cell r="L10"/>
          <cell r="M10"/>
          <cell r="N10"/>
          <cell r="O10"/>
          <cell r="P10"/>
          <cell r="Q10"/>
          <cell r="R10"/>
        </row>
        <row r="11">
          <cell r="C11" t="str">
            <v>Moderate</v>
          </cell>
          <cell r="D11"/>
          <cell r="E11"/>
          <cell r="F11"/>
          <cell r="G11"/>
          <cell r="H11"/>
          <cell r="I11"/>
          <cell r="J11"/>
          <cell r="K11"/>
          <cell r="L11"/>
          <cell r="M11"/>
          <cell r="N11"/>
          <cell r="O11"/>
          <cell r="P11"/>
          <cell r="Q11"/>
          <cell r="R11"/>
        </row>
        <row r="12">
          <cell r="C12" t="str">
            <v>MLC MultiSeries 30**</v>
          </cell>
          <cell r="D12" t="str">
            <v>TL_CUSTOM_GROUP.OFMMultiAsset</v>
          </cell>
          <cell r="E12">
            <v>1</v>
          </cell>
          <cell r="F12" t="str">
            <v>n/a</v>
          </cell>
          <cell r="G12" t="str">
            <v>n/a</v>
          </cell>
          <cell r="H12" t="str">
            <v>TL_CUSTOM_GROUP.ANZMultiAsset</v>
          </cell>
          <cell r="I12">
            <v>1</v>
          </cell>
          <cell r="J12" t="str">
            <v>n/a</v>
          </cell>
          <cell r="K12" t="str">
            <v>n/a</v>
          </cell>
          <cell r="L12">
            <v>4.1999999999999997E-3</v>
          </cell>
          <cell r="M12">
            <v>2.1904799999999999E-2</v>
          </cell>
          <cell r="N12">
            <v>1.90414E-2</v>
          </cell>
          <cell r="O12">
            <v>3.73408E-2</v>
          </cell>
          <cell r="P12">
            <v>6.2182199999999993E-2</v>
          </cell>
          <cell r="Q12">
            <v>6.4271599999999998E-2</v>
          </cell>
          <cell r="R12">
            <v>7.9213800000000001E-2</v>
          </cell>
        </row>
        <row r="13">
          <cell r="C13" t="str">
            <v>MLC MultiActive Conservative**</v>
          </cell>
          <cell r="D13" t="str">
            <v>TL_CUSTOM_GROUP.OFMMultiAsset</v>
          </cell>
          <cell r="E13">
            <v>1</v>
          </cell>
          <cell r="F13" t="str">
            <v>n/a</v>
          </cell>
          <cell r="G13" t="str">
            <v>n/a</v>
          </cell>
          <cell r="H13" t="str">
            <v>TL_CUSTOM_GROUP.ANZMultiAsset</v>
          </cell>
          <cell r="I13">
            <v>1</v>
          </cell>
          <cell r="J13" t="str">
            <v>n/a</v>
          </cell>
          <cell r="K13" t="str">
            <v>n/a</v>
          </cell>
          <cell r="L13">
            <v>8.199999999999999E-3</v>
          </cell>
          <cell r="M13">
            <v>2.1904799999999999E-2</v>
          </cell>
          <cell r="N13">
            <v>1.90414E-2</v>
          </cell>
          <cell r="O13">
            <v>3.73408E-2</v>
          </cell>
          <cell r="P13">
            <v>6.2182199999999993E-2</v>
          </cell>
          <cell r="Q13">
            <v>6.4271599999999998E-2</v>
          </cell>
          <cell r="R13">
            <v>7.9213800000000001E-2</v>
          </cell>
        </row>
        <row r="14">
          <cell r="C14" t="str">
            <v>MLC Wholesale Horizon 2 Income Fund** ³</v>
          </cell>
          <cell r="D14" t="str">
            <v>TL_CUSTOM_GROUP.OFMMultiAsset</v>
          </cell>
          <cell r="E14">
            <v>1</v>
          </cell>
          <cell r="F14" t="str">
            <v>n/a</v>
          </cell>
          <cell r="G14" t="str">
            <v>n/a</v>
          </cell>
          <cell r="H14" t="str">
            <v>TL_CUSTOM_GROUP.ANZMultiAsset</v>
          </cell>
          <cell r="I14">
            <v>1</v>
          </cell>
          <cell r="J14" t="str">
            <v>n/a</v>
          </cell>
          <cell r="K14" t="str">
            <v>n/a</v>
          </cell>
          <cell r="L14">
            <v>7.7999999999999996E-3</v>
          </cell>
          <cell r="M14">
            <v>2.1904799999999999E-2</v>
          </cell>
          <cell r="N14">
            <v>1.90414E-2</v>
          </cell>
          <cell r="O14">
            <v>3.73408E-2</v>
          </cell>
          <cell r="P14">
            <v>6.2182199999999993E-2</v>
          </cell>
          <cell r="Q14">
            <v>6.4271599999999998E-2</v>
          </cell>
          <cell r="R14">
            <v>7.9213800000000001E-2</v>
          </cell>
        </row>
        <row r="15">
          <cell r="C15" t="str">
            <v>Optimix Wholesale Conservative Trust (Class B)**</v>
          </cell>
          <cell r="D15" t="str">
            <v>TL_CUSTOM_GROUP.OFMMultiAsset</v>
          </cell>
          <cell r="E15">
            <v>1</v>
          </cell>
          <cell r="F15" t="str">
            <v>n/a</v>
          </cell>
          <cell r="G15" t="str">
            <v>n/a</v>
          </cell>
          <cell r="H15" t="str">
            <v>TL_CUSTOM_GROUP.ANZMultiAsset</v>
          </cell>
          <cell r="I15">
            <v>1</v>
          </cell>
          <cell r="J15" t="str">
            <v>n/a</v>
          </cell>
          <cell r="K15" t="str">
            <v>n/a</v>
          </cell>
          <cell r="L15">
            <v>7.7999999999999996E-3</v>
          </cell>
          <cell r="M15">
            <v>2.1904799999999999E-2</v>
          </cell>
          <cell r="N15">
            <v>1.90414E-2</v>
          </cell>
          <cell r="O15">
            <v>3.73408E-2</v>
          </cell>
          <cell r="P15">
            <v>6.2182199999999993E-2</v>
          </cell>
          <cell r="Q15">
            <v>6.4271599999999998E-2</v>
          </cell>
          <cell r="R15">
            <v>7.9213800000000001E-2</v>
          </cell>
        </row>
        <row r="16">
          <cell r="C16" t="str">
            <v>Pendal Active Conservative Fund</v>
          </cell>
          <cell r="D16" t="str">
            <v>TL_CUSTOM_GROUP.OFMMultiAsset</v>
          </cell>
          <cell r="E16">
            <v>1</v>
          </cell>
          <cell r="F16" t="str">
            <v>n/a</v>
          </cell>
          <cell r="G16" t="str">
            <v>n/a</v>
          </cell>
          <cell r="H16" t="str">
            <v>TL_CUSTOM_GROUP.ANZMultiAsset</v>
          </cell>
          <cell r="I16">
            <v>1</v>
          </cell>
          <cell r="J16" t="str">
            <v>n/a</v>
          </cell>
          <cell r="K16" t="str">
            <v>n/a</v>
          </cell>
          <cell r="L16">
            <v>8.3000000000000001E-3</v>
          </cell>
          <cell r="M16">
            <v>2.1904799999999999E-2</v>
          </cell>
          <cell r="N16">
            <v>1.90414E-2</v>
          </cell>
          <cell r="O16">
            <v>3.73408E-2</v>
          </cell>
          <cell r="P16">
            <v>6.2182199999999993E-2</v>
          </cell>
          <cell r="Q16">
            <v>6.4271599999999998E-2</v>
          </cell>
          <cell r="R16">
            <v>7.9213800000000001E-2</v>
          </cell>
        </row>
        <row r="17">
          <cell r="C17" t="str">
            <v>Pendal Monthly Income Plus Fund</v>
          </cell>
          <cell r="D17" t="str">
            <v>TL_CUSTOM_GROUP.OFMMultiAsset</v>
          </cell>
          <cell r="E17">
            <v>1</v>
          </cell>
          <cell r="F17" t="str">
            <v>n/a</v>
          </cell>
          <cell r="G17" t="str">
            <v>n/a</v>
          </cell>
          <cell r="H17" t="str">
            <v>TL_CUSTOM_GROUP.ANZMultiAsset</v>
          </cell>
          <cell r="I17">
            <v>1</v>
          </cell>
          <cell r="J17" t="str">
            <v>n/a</v>
          </cell>
          <cell r="K17" t="str">
            <v>n/a</v>
          </cell>
          <cell r="L17">
            <v>6.5000000000000006E-3</v>
          </cell>
          <cell r="M17">
            <v>2.1904799999999999E-2</v>
          </cell>
          <cell r="N17">
            <v>1.90414E-2</v>
          </cell>
          <cell r="O17">
            <v>3.73408E-2</v>
          </cell>
          <cell r="P17">
            <v>6.2182199999999993E-2</v>
          </cell>
          <cell r="Q17">
            <v>6.4271599999999998E-2</v>
          </cell>
          <cell r="R17">
            <v>7.9213800000000001E-2</v>
          </cell>
        </row>
        <row r="18">
          <cell r="C18" t="str">
            <v>Perpetual Conservative Growth Fund</v>
          </cell>
          <cell r="D18" t="str">
            <v>TL_CUSTOM_GROUP.OFMMultiAsset</v>
          </cell>
          <cell r="E18">
            <v>1</v>
          </cell>
          <cell r="F18" t="str">
            <v>n/a</v>
          </cell>
          <cell r="G18" t="str">
            <v>n/a</v>
          </cell>
          <cell r="H18" t="str">
            <v>TL_CUSTOM_GROUP.ANZMultiAsset</v>
          </cell>
          <cell r="I18">
            <v>1</v>
          </cell>
          <cell r="J18" t="str">
            <v>n/a</v>
          </cell>
          <cell r="K18" t="str">
            <v>n/a</v>
          </cell>
          <cell r="L18">
            <v>9.4999999999999998E-3</v>
          </cell>
          <cell r="M18">
            <v>2.1904799999999999E-2</v>
          </cell>
          <cell r="N18">
            <v>1.90414E-2</v>
          </cell>
          <cell r="O18">
            <v>3.73408E-2</v>
          </cell>
          <cell r="P18">
            <v>6.2182199999999993E-2</v>
          </cell>
          <cell r="Q18">
            <v>6.4271599999999998E-2</v>
          </cell>
          <cell r="R18">
            <v>7.9213800000000001E-2</v>
          </cell>
        </row>
        <row r="19">
          <cell r="C19" t="str">
            <v>Russell Investments Conservative Fund (Class A)</v>
          </cell>
          <cell r="D19" t="str">
            <v>TL_CUSTOM_GROUP.OFMMultiAsset</v>
          </cell>
          <cell r="E19">
            <v>1</v>
          </cell>
          <cell r="F19" t="str">
            <v>n/a</v>
          </cell>
          <cell r="G19" t="str">
            <v>n/a</v>
          </cell>
          <cell r="H19" t="str">
            <v>TL_CUSTOM_GROUP.ANZMultiAsset</v>
          </cell>
          <cell r="I19">
            <v>1</v>
          </cell>
          <cell r="J19" t="str">
            <v>n/a</v>
          </cell>
          <cell r="K19" t="str">
            <v>n/a</v>
          </cell>
          <cell r="L19">
            <v>7.1999999999999998E-3</v>
          </cell>
          <cell r="M19">
            <v>2.1904799999999999E-2</v>
          </cell>
          <cell r="N19">
            <v>1.90414E-2</v>
          </cell>
          <cell r="O19">
            <v>3.73408E-2</v>
          </cell>
          <cell r="P19">
            <v>6.2182199999999993E-2</v>
          </cell>
          <cell r="Q19">
            <v>6.4271599999999998E-2</v>
          </cell>
          <cell r="R19">
            <v>7.9213800000000001E-2</v>
          </cell>
        </row>
        <row r="20">
          <cell r="C20" t="str">
            <v>Russell Investments Conservative Fund (Class C)</v>
          </cell>
          <cell r="D20" t="str">
            <v>TL_CUSTOM_GROUP.OFMMultiAsset</v>
          </cell>
          <cell r="E20">
            <v>1</v>
          </cell>
          <cell r="F20" t="str">
            <v>n/a</v>
          </cell>
          <cell r="G20" t="str">
            <v>n/a</v>
          </cell>
          <cell r="H20" t="str">
            <v>TL_CUSTOM_GROUP.ANZMultiAsset</v>
          </cell>
          <cell r="I20">
            <v>1</v>
          </cell>
          <cell r="J20" t="str">
            <v>n/a</v>
          </cell>
          <cell r="K20" t="str">
            <v>n/a</v>
          </cell>
          <cell r="L20">
            <v>7.1999999999999998E-3</v>
          </cell>
          <cell r="M20">
            <v>2.1904799999999999E-2</v>
          </cell>
          <cell r="N20">
            <v>1.90414E-2</v>
          </cell>
          <cell r="O20">
            <v>3.73408E-2</v>
          </cell>
          <cell r="P20">
            <v>6.2182199999999993E-2</v>
          </cell>
          <cell r="Q20">
            <v>6.4271599999999998E-2</v>
          </cell>
          <cell r="R20">
            <v>7.9213800000000001E-2</v>
          </cell>
        </row>
        <row r="21">
          <cell r="C21" t="str">
            <v>Russell Investments Multi-Asset Income Strategy Fund</v>
          </cell>
          <cell r="D21" t="str">
            <v>TL_CUSTOM_GROUP.OFMMultiAsset</v>
          </cell>
          <cell r="E21">
            <v>1</v>
          </cell>
          <cell r="F21" t="str">
            <v>n/a</v>
          </cell>
          <cell r="G21" t="str">
            <v>n/a</v>
          </cell>
          <cell r="H21" t="str">
            <v>TL_CUSTOM_GROUP.ANZMultiAsset</v>
          </cell>
          <cell r="I21">
            <v>1</v>
          </cell>
          <cell r="J21" t="str">
            <v>n/a</v>
          </cell>
          <cell r="K21" t="str">
            <v>n/a</v>
          </cell>
          <cell r="L21">
            <v>8.6E-3</v>
          </cell>
          <cell r="M21">
            <v>2.1904799999999999E-2</v>
          </cell>
          <cell r="N21">
            <v>1.90414E-2</v>
          </cell>
          <cell r="O21">
            <v>3.73408E-2</v>
          </cell>
          <cell r="P21">
            <v>6.2182199999999993E-2</v>
          </cell>
          <cell r="Q21">
            <v>6.4271599999999998E-2</v>
          </cell>
          <cell r="R21">
            <v>7.9213800000000001E-2</v>
          </cell>
        </row>
        <row r="22">
          <cell r="C22" t="str">
            <v>Russell Investments Portfolio Series Conservative Fund (Class A)</v>
          </cell>
          <cell r="D22" t="str">
            <v>TL_CUSTOM_GROUP.OFMMultiAsset</v>
          </cell>
          <cell r="E22">
            <v>1</v>
          </cell>
          <cell r="F22" t="str">
            <v>n/a</v>
          </cell>
          <cell r="G22" t="str">
            <v>n/a</v>
          </cell>
          <cell r="H22" t="str">
            <v>TL_CUSTOM_GROUP.ANZMultiAsset</v>
          </cell>
          <cell r="I22">
            <v>1</v>
          </cell>
          <cell r="J22" t="str">
            <v>n/a</v>
          </cell>
          <cell r="K22" t="str">
            <v>n/a</v>
          </cell>
          <cell r="L22">
            <v>9.5999999999999992E-3</v>
          </cell>
          <cell r="M22">
            <v>2.1904799999999999E-2</v>
          </cell>
          <cell r="N22">
            <v>1.90414E-2</v>
          </cell>
          <cell r="O22">
            <v>3.73408E-2</v>
          </cell>
          <cell r="P22">
            <v>6.2182199999999993E-2</v>
          </cell>
          <cell r="Q22">
            <v>6.4271599999999998E-2</v>
          </cell>
          <cell r="R22">
            <v>7.9213800000000001E-2</v>
          </cell>
        </row>
        <row r="23">
          <cell r="C23" t="str">
            <v xml:space="preserve">UBS Tactical Beta - Conservative </v>
          </cell>
          <cell r="D23" t="str">
            <v>TL_CUSTOM_GROUP.OFMMultiAsset</v>
          </cell>
          <cell r="E23">
            <v>1</v>
          </cell>
          <cell r="F23" t="str">
            <v>n/a</v>
          </cell>
          <cell r="G23" t="str">
            <v>n/a</v>
          </cell>
          <cell r="H23" t="str">
            <v>TL_CUSTOM_GROUP.ANZMultiAsset</v>
          </cell>
          <cell r="I23">
            <v>1</v>
          </cell>
          <cell r="J23" t="str">
            <v>n/a</v>
          </cell>
          <cell r="K23" t="str">
            <v>n/a</v>
          </cell>
          <cell r="L23" t="e">
            <v>#N/A</v>
          </cell>
          <cell r="M23">
            <v>2.1904799999999999E-2</v>
          </cell>
          <cell r="N23">
            <v>1.90414E-2</v>
          </cell>
          <cell r="O23">
            <v>3.73408E-2</v>
          </cell>
          <cell r="P23">
            <v>6.2182199999999993E-2</v>
          </cell>
          <cell r="Q23">
            <v>6.4271599999999998E-2</v>
          </cell>
          <cell r="R23">
            <v>7.9213800000000001E-2</v>
          </cell>
        </row>
        <row r="24">
          <cell r="C24" t="str">
            <v>Vanguard Conservative Index Fund</v>
          </cell>
          <cell r="D24" t="str">
            <v>TL_CUSTOM_GROUP.OFMMultiAsset</v>
          </cell>
          <cell r="E24">
            <v>1</v>
          </cell>
          <cell r="F24" t="str">
            <v>n/a</v>
          </cell>
          <cell r="G24" t="str">
            <v>n/a</v>
          </cell>
          <cell r="H24" t="str">
            <v>TL_CUSTOM_GROUP.ANZMultiAsset</v>
          </cell>
          <cell r="I24">
            <v>1</v>
          </cell>
          <cell r="J24" t="str">
            <v>n/a</v>
          </cell>
          <cell r="K24" t="str">
            <v>n/a</v>
          </cell>
          <cell r="L24">
            <v>2.8999999999999998E-3</v>
          </cell>
          <cell r="M24">
            <v>2.1904799999999999E-2</v>
          </cell>
          <cell r="N24">
            <v>1.90414E-2</v>
          </cell>
          <cell r="O24">
            <v>3.73408E-2</v>
          </cell>
          <cell r="P24">
            <v>6.2182199999999993E-2</v>
          </cell>
          <cell r="Q24">
            <v>6.4271599999999998E-2</v>
          </cell>
          <cell r="R24">
            <v>7.9213800000000001E-2</v>
          </cell>
        </row>
        <row r="25">
          <cell r="C25" t="str">
            <v>Russell Investments Ventura Conservative Fund (Class A)</v>
          </cell>
          <cell r="D25" t="str">
            <v>TL_CUSTOM_GROUP.OFMMultiAsset</v>
          </cell>
          <cell r="E25">
            <v>1</v>
          </cell>
          <cell r="F25" t="str">
            <v>n/a</v>
          </cell>
          <cell r="G25" t="str">
            <v>n/a</v>
          </cell>
          <cell r="H25" t="str">
            <v>TL_CUSTOM_GROUP.ANZMultiAsset</v>
          </cell>
          <cell r="I25">
            <v>1</v>
          </cell>
          <cell r="J25" t="str">
            <v>n/a</v>
          </cell>
          <cell r="K25" t="str">
            <v>n/a</v>
          </cell>
          <cell r="L25">
            <v>7.1999999999999998E-3</v>
          </cell>
          <cell r="M25">
            <v>2.1904799999999999E-2</v>
          </cell>
          <cell r="N25">
            <v>1.90414E-2</v>
          </cell>
          <cell r="O25">
            <v>3.73408E-2</v>
          </cell>
          <cell r="P25">
            <v>6.2182199999999993E-2</v>
          </cell>
          <cell r="Q25">
            <v>6.4271599999999998E-2</v>
          </cell>
          <cell r="R25">
            <v>7.9213800000000001E-2</v>
          </cell>
        </row>
        <row r="26">
          <cell r="C26" t="str">
            <v>Yarra Income Plus Fund</v>
          </cell>
          <cell r="D26" t="str">
            <v>TL_CUSTOM_GROUP.OFMMultiAsset</v>
          </cell>
          <cell r="E26">
            <v>1</v>
          </cell>
          <cell r="F26" t="str">
            <v>n/a</v>
          </cell>
          <cell r="G26" t="str">
            <v>n/a</v>
          </cell>
          <cell r="H26" t="str">
            <v>TL_CUSTOM_GROUP.ANZMultiAsset</v>
          </cell>
          <cell r="I26">
            <v>1</v>
          </cell>
          <cell r="J26" t="str">
            <v>n/a</v>
          </cell>
          <cell r="K26" t="str">
            <v>n/a</v>
          </cell>
          <cell r="L26">
            <v>6.8000000000000005E-3</v>
          </cell>
          <cell r="M26">
            <v>2.1904799999999999E-2</v>
          </cell>
          <cell r="N26">
            <v>1.90414E-2</v>
          </cell>
          <cell r="O26">
            <v>3.73408E-2</v>
          </cell>
          <cell r="P26">
            <v>6.2182199999999993E-2</v>
          </cell>
          <cell r="Q26">
            <v>6.4271599999999998E-2</v>
          </cell>
          <cell r="R26">
            <v>7.9213800000000001E-2</v>
          </cell>
        </row>
        <row r="27">
          <cell r="C27"/>
          <cell r="D27"/>
          <cell r="E27"/>
          <cell r="F27"/>
          <cell r="G27"/>
          <cell r="H27"/>
          <cell r="I27"/>
          <cell r="J27"/>
          <cell r="K27"/>
          <cell r="L27"/>
          <cell r="M27"/>
          <cell r="N27"/>
          <cell r="O27"/>
          <cell r="P27"/>
          <cell r="Q27"/>
          <cell r="R27"/>
        </row>
        <row r="28">
          <cell r="C28" t="str">
            <v>Balanced</v>
          </cell>
          <cell r="D28"/>
          <cell r="E28"/>
          <cell r="F28"/>
          <cell r="G28"/>
          <cell r="H28"/>
          <cell r="I28"/>
          <cell r="J28"/>
          <cell r="K28"/>
          <cell r="L28"/>
          <cell r="M28"/>
          <cell r="N28"/>
          <cell r="O28"/>
          <cell r="P28"/>
          <cell r="Q28"/>
          <cell r="R28"/>
        </row>
        <row r="29">
          <cell r="C29" t="str">
            <v xml:space="preserve">abrdn Multi-Asset Income Fund </v>
          </cell>
          <cell r="D29" t="str">
            <v>TL_CUSTOM_GROUP.OFMMultiAsset</v>
          </cell>
          <cell r="E29">
            <v>1</v>
          </cell>
          <cell r="F29" t="str">
            <v>n/a</v>
          </cell>
          <cell r="G29" t="str">
            <v>n/a</v>
          </cell>
          <cell r="H29" t="str">
            <v>TL_CUSTOM_GROUP.ANZMultiAsset</v>
          </cell>
          <cell r="I29">
            <v>1</v>
          </cell>
          <cell r="J29" t="str">
            <v>n/a</v>
          </cell>
          <cell r="K29" t="str">
            <v>n/a</v>
          </cell>
          <cell r="L29">
            <v>8.8000000000000005E-3</v>
          </cell>
          <cell r="M29">
            <v>2.1904799999999999E-2</v>
          </cell>
          <cell r="N29">
            <v>1.90414E-2</v>
          </cell>
          <cell r="O29">
            <v>3.73408E-2</v>
          </cell>
          <cell r="P29">
            <v>6.2182199999999993E-2</v>
          </cell>
          <cell r="Q29">
            <v>6.4271599999999998E-2</v>
          </cell>
          <cell r="R29">
            <v>7.9213800000000001E-2</v>
          </cell>
        </row>
        <row r="30">
          <cell r="C30" t="str">
            <v>BlackRock Global Allocation Fund (Class D)</v>
          </cell>
          <cell r="D30" t="str">
            <v>TL_CUSTOM_GROUP.OFMMultiAsset</v>
          </cell>
          <cell r="E30">
            <v>1</v>
          </cell>
          <cell r="F30" t="str">
            <v>n/a</v>
          </cell>
          <cell r="G30" t="str">
            <v>n/a</v>
          </cell>
          <cell r="H30" t="str">
            <v>TL_CUSTOM_GROUP.ANZMultiAsset</v>
          </cell>
          <cell r="I30">
            <v>1</v>
          </cell>
          <cell r="J30" t="str">
            <v>n/a</v>
          </cell>
          <cell r="K30" t="str">
            <v>n/a</v>
          </cell>
          <cell r="L30">
            <v>1.0500000000000001E-2</v>
          </cell>
          <cell r="M30">
            <v>2.1904799999999999E-2</v>
          </cell>
          <cell r="N30">
            <v>1.90414E-2</v>
          </cell>
          <cell r="O30">
            <v>3.73408E-2</v>
          </cell>
          <cell r="P30">
            <v>6.2182199999999993E-2</v>
          </cell>
          <cell r="Q30">
            <v>6.4271599999999998E-2</v>
          </cell>
          <cell r="R30">
            <v>7.9213800000000001E-2</v>
          </cell>
        </row>
        <row r="31">
          <cell r="C31" t="str">
            <v>MLC MultiSeries 50**</v>
          </cell>
          <cell r="D31" t="str">
            <v>TL_CUSTOM_GROUP.OFMMultiAsset</v>
          </cell>
          <cell r="E31">
            <v>1</v>
          </cell>
          <cell r="F31" t="str">
            <v>n/a</v>
          </cell>
          <cell r="G31" t="str">
            <v>n/a</v>
          </cell>
          <cell r="H31" t="str">
            <v>TL_CUSTOM_GROUP.ANZMultiAsset</v>
          </cell>
          <cell r="I31">
            <v>1</v>
          </cell>
          <cell r="J31" t="str">
            <v>n/a</v>
          </cell>
          <cell r="K31" t="str">
            <v>n/a</v>
          </cell>
          <cell r="L31">
            <v>4.6999999999999993E-3</v>
          </cell>
          <cell r="M31">
            <v>2.1904799999999999E-2</v>
          </cell>
          <cell r="N31">
            <v>1.90414E-2</v>
          </cell>
          <cell r="O31">
            <v>3.73408E-2</v>
          </cell>
          <cell r="P31">
            <v>6.2182199999999993E-2</v>
          </cell>
          <cell r="Q31">
            <v>6.4271599999999998E-2</v>
          </cell>
          <cell r="R31">
            <v>7.9213800000000001E-2</v>
          </cell>
        </row>
        <row r="32">
          <cell r="C32" t="str">
            <v>MLC MultiActive Moderate**</v>
          </cell>
          <cell r="D32" t="str">
            <v>TL_CUSTOM_GROUP.OFMMultiAsset</v>
          </cell>
          <cell r="E32">
            <v>1</v>
          </cell>
          <cell r="F32" t="str">
            <v>n/a</v>
          </cell>
          <cell r="G32" t="str">
            <v>n/a</v>
          </cell>
          <cell r="H32" t="str">
            <v>TL_CUSTOM_GROUP.ANZMultiAsset</v>
          </cell>
          <cell r="I32">
            <v>1</v>
          </cell>
          <cell r="J32" t="str">
            <v>n/a</v>
          </cell>
          <cell r="K32" t="str">
            <v>n/a</v>
          </cell>
          <cell r="L32">
            <v>9.4000000000000021E-3</v>
          </cell>
          <cell r="M32">
            <v>2.1904799999999999E-2</v>
          </cell>
          <cell r="N32">
            <v>1.90414E-2</v>
          </cell>
          <cell r="O32">
            <v>3.73408E-2</v>
          </cell>
          <cell r="P32">
            <v>6.2182199999999993E-2</v>
          </cell>
          <cell r="Q32">
            <v>6.4271599999999998E-2</v>
          </cell>
          <cell r="R32">
            <v>7.9213800000000001E-2</v>
          </cell>
        </row>
        <row r="33">
          <cell r="C33" t="str">
            <v>Martin Currie Diversified Income Fund</v>
          </cell>
          <cell r="D33" t="str">
            <v>TL_CUSTOM_GROUP.OFMMultiAsset</v>
          </cell>
          <cell r="E33">
            <v>1</v>
          </cell>
          <cell r="F33" t="str">
            <v>n/a</v>
          </cell>
          <cell r="G33" t="str">
            <v>n/a</v>
          </cell>
          <cell r="H33" t="str">
            <v>TL_CUSTOM_GROUP.ANZMultiAsset</v>
          </cell>
          <cell r="I33">
            <v>1</v>
          </cell>
          <cell r="J33" t="str">
            <v>n/a</v>
          </cell>
          <cell r="K33" t="str">
            <v>n/a</v>
          </cell>
          <cell r="L33">
            <v>8.0000000000000002E-3</v>
          </cell>
          <cell r="M33">
            <v>2.1904799999999999E-2</v>
          </cell>
          <cell r="N33">
            <v>1.90414E-2</v>
          </cell>
          <cell r="O33">
            <v>3.73408E-2</v>
          </cell>
          <cell r="P33">
            <v>6.2182199999999993E-2</v>
          </cell>
          <cell r="Q33">
            <v>6.4271599999999998E-2</v>
          </cell>
          <cell r="R33">
            <v>7.9213800000000001E-2</v>
          </cell>
        </row>
        <row r="34">
          <cell r="C34" t="str">
            <v>MLC Wholesale Horizon 3 Conservative Growth Portfolio**</v>
          </cell>
          <cell r="D34" t="str">
            <v>TL_CUSTOM_GROUP.OFMMultiAsset</v>
          </cell>
          <cell r="E34">
            <v>1</v>
          </cell>
          <cell r="F34" t="str">
            <v>n/a</v>
          </cell>
          <cell r="G34" t="str">
            <v>n/a</v>
          </cell>
          <cell r="H34" t="str">
            <v>TL_CUSTOM_GROUP.ANZMultiAsset</v>
          </cell>
          <cell r="I34">
            <v>1</v>
          </cell>
          <cell r="J34" t="str">
            <v>n/a</v>
          </cell>
          <cell r="K34" t="str">
            <v>n/a</v>
          </cell>
          <cell r="L34">
            <v>8.4000000000000012E-3</v>
          </cell>
          <cell r="M34">
            <v>2.1904799999999999E-2</v>
          </cell>
          <cell r="N34">
            <v>1.90414E-2</v>
          </cell>
          <cell r="O34">
            <v>3.73408E-2</v>
          </cell>
          <cell r="P34">
            <v>6.2182199999999993E-2</v>
          </cell>
          <cell r="Q34">
            <v>6.4271599999999998E-2</v>
          </cell>
          <cell r="R34">
            <v>7.9213800000000001E-2</v>
          </cell>
        </row>
        <row r="35">
          <cell r="C35" t="str">
            <v>OnePath Wholesale Balanced Trust** ³</v>
          </cell>
          <cell r="D35" t="str">
            <v>TL_CUSTOM_GROUP.OFMMultiAsset</v>
          </cell>
          <cell r="E35">
            <v>1</v>
          </cell>
          <cell r="F35" t="str">
            <v>n/a</v>
          </cell>
          <cell r="G35" t="str">
            <v>n/a</v>
          </cell>
          <cell r="H35" t="str">
            <v>TL_CUSTOM_GROUP.ANZMultiAsset</v>
          </cell>
          <cell r="I35">
            <v>1</v>
          </cell>
          <cell r="J35" t="str">
            <v>n/a</v>
          </cell>
          <cell r="K35" t="str">
            <v>n/a</v>
          </cell>
          <cell r="L35">
            <v>1.1299999999999999E-2</v>
          </cell>
          <cell r="M35">
            <v>2.1904799999999999E-2</v>
          </cell>
          <cell r="N35">
            <v>1.90414E-2</v>
          </cell>
          <cell r="O35">
            <v>3.73408E-2</v>
          </cell>
          <cell r="P35">
            <v>6.2182199999999993E-2</v>
          </cell>
          <cell r="Q35">
            <v>6.4271599999999998E-2</v>
          </cell>
          <cell r="R35">
            <v>7.9213800000000001E-2</v>
          </cell>
        </row>
        <row r="36">
          <cell r="C36" t="str">
            <v>Optimix Wholesale Moderate Trust (Class B)**</v>
          </cell>
          <cell r="D36" t="str">
            <v>TL_CUSTOM_GROUP.OFMMultiAsset</v>
          </cell>
          <cell r="E36">
            <v>1</v>
          </cell>
          <cell r="F36" t="str">
            <v>n/a</v>
          </cell>
          <cell r="G36" t="str">
            <v>n/a</v>
          </cell>
          <cell r="H36" t="str">
            <v>TL_CUSTOM_GROUP.ANZMultiAsset</v>
          </cell>
          <cell r="I36">
            <v>1</v>
          </cell>
          <cell r="J36" t="str">
            <v>n/a</v>
          </cell>
          <cell r="K36" t="str">
            <v>n/a</v>
          </cell>
          <cell r="L36">
            <v>8.3999999999999995E-3</v>
          </cell>
          <cell r="M36">
            <v>2.1904799999999999E-2</v>
          </cell>
          <cell r="N36">
            <v>1.90414E-2</v>
          </cell>
          <cell r="O36">
            <v>3.73408E-2</v>
          </cell>
          <cell r="P36">
            <v>6.2182199999999993E-2</v>
          </cell>
          <cell r="Q36">
            <v>6.4271599999999998E-2</v>
          </cell>
          <cell r="R36">
            <v>7.9213800000000001E-2</v>
          </cell>
        </row>
        <row r="37">
          <cell r="C37" t="str">
            <v>Pendal Balanced Returns Fund</v>
          </cell>
          <cell r="D37" t="str">
            <v>TL_CUSTOM_GROUP.OFMMultiAsset</v>
          </cell>
          <cell r="E37">
            <v>1</v>
          </cell>
          <cell r="F37" t="str">
            <v>n/a</v>
          </cell>
          <cell r="G37" t="str">
            <v>n/a</v>
          </cell>
          <cell r="H37" t="str">
            <v>TL_CUSTOM_GROUP.ANZMultiAsset</v>
          </cell>
          <cell r="I37">
            <v>1</v>
          </cell>
          <cell r="J37" t="str">
            <v>n/a</v>
          </cell>
          <cell r="K37" t="str">
            <v>n/a</v>
          </cell>
          <cell r="L37">
            <v>8.199999999999999E-3</v>
          </cell>
          <cell r="M37">
            <v>2.1904799999999999E-2</v>
          </cell>
          <cell r="N37">
            <v>1.90414E-2</v>
          </cell>
          <cell r="O37">
            <v>3.73408E-2</v>
          </cell>
          <cell r="P37">
            <v>6.2182199999999993E-2</v>
          </cell>
          <cell r="Q37">
            <v>6.4271599999999998E-2</v>
          </cell>
          <cell r="R37">
            <v>7.9213800000000001E-2</v>
          </cell>
        </row>
        <row r="38">
          <cell r="C38" t="str">
            <v>Perpetual Diversified Real Return Fund</v>
          </cell>
          <cell r="D38" t="str">
            <v>TL_CUSTOM_GROUP.OFMMultiAsset</v>
          </cell>
          <cell r="E38">
            <v>1</v>
          </cell>
          <cell r="F38" t="str">
            <v>n/a</v>
          </cell>
          <cell r="G38" t="str">
            <v>n/a</v>
          </cell>
          <cell r="H38" t="str">
            <v>TL_CUSTOM_GROUP.ANZMultiAsset</v>
          </cell>
          <cell r="I38">
            <v>1</v>
          </cell>
          <cell r="J38" t="str">
            <v>n/a</v>
          </cell>
          <cell r="K38" t="str">
            <v>n/a</v>
          </cell>
          <cell r="L38">
            <v>9.7000000000000003E-3</v>
          </cell>
          <cell r="M38">
            <v>2.1904799999999999E-2</v>
          </cell>
          <cell r="N38">
            <v>1.90414E-2</v>
          </cell>
          <cell r="O38">
            <v>3.73408E-2</v>
          </cell>
          <cell r="P38">
            <v>6.2182199999999993E-2</v>
          </cell>
          <cell r="Q38">
            <v>6.4271599999999998E-2</v>
          </cell>
          <cell r="R38">
            <v>7.9213800000000001E-2</v>
          </cell>
        </row>
        <row r="39">
          <cell r="C39" t="str">
            <v>Perpetual Diversified Growth Fund</v>
          </cell>
          <cell r="D39" t="str">
            <v>TL_CUSTOM_GROUP.OFMMultiAsset</v>
          </cell>
          <cell r="E39">
            <v>1</v>
          </cell>
          <cell r="F39" t="str">
            <v>n/a</v>
          </cell>
          <cell r="G39" t="str">
            <v>n/a</v>
          </cell>
          <cell r="H39" t="str">
            <v>TL_CUSTOM_GROUP.ANZMultiAsset</v>
          </cell>
          <cell r="I39">
            <v>1</v>
          </cell>
          <cell r="J39" t="str">
            <v>n/a</v>
          </cell>
          <cell r="K39" t="str">
            <v>n/a</v>
          </cell>
          <cell r="L39">
            <v>1.0200000000000001E-2</v>
          </cell>
          <cell r="M39">
            <v>2.1904799999999999E-2</v>
          </cell>
          <cell r="N39">
            <v>1.90414E-2</v>
          </cell>
          <cell r="O39">
            <v>3.73408E-2</v>
          </cell>
          <cell r="P39">
            <v>6.2182199999999993E-2</v>
          </cell>
          <cell r="Q39">
            <v>6.4271599999999998E-2</v>
          </cell>
          <cell r="R39">
            <v>7.9213800000000001E-2</v>
          </cell>
        </row>
        <row r="40">
          <cell r="C40" t="str">
            <v>Russell Investments Diversified 50 Fund (Class A)</v>
          </cell>
          <cell r="D40" t="str">
            <v>TL_CUSTOM_GROUP.OFMMultiAsset</v>
          </cell>
          <cell r="E40">
            <v>1</v>
          </cell>
          <cell r="F40" t="str">
            <v>n/a</v>
          </cell>
          <cell r="G40" t="str">
            <v>n/a</v>
          </cell>
          <cell r="H40" t="str">
            <v>TL_CUSTOM_GROUP.ANZMultiAsset</v>
          </cell>
          <cell r="I40">
            <v>1</v>
          </cell>
          <cell r="J40" t="str">
            <v>n/a</v>
          </cell>
          <cell r="K40" t="str">
            <v>n/a</v>
          </cell>
          <cell r="L40">
            <v>8.2999999999999984E-3</v>
          </cell>
          <cell r="M40">
            <v>2.1904799999999999E-2</v>
          </cell>
          <cell r="N40">
            <v>1.90414E-2</v>
          </cell>
          <cell r="O40">
            <v>3.73408E-2</v>
          </cell>
          <cell r="P40">
            <v>6.2182199999999993E-2</v>
          </cell>
          <cell r="Q40">
            <v>6.4271599999999998E-2</v>
          </cell>
          <cell r="R40">
            <v>7.9213800000000001E-2</v>
          </cell>
        </row>
        <row r="41">
          <cell r="C41" t="str">
            <v>Russell Investments Diversified 50 Fund (Class C)</v>
          </cell>
          <cell r="D41" t="str">
            <v>TL_CUSTOM_GROUP.OFMMultiAsset</v>
          </cell>
          <cell r="E41">
            <v>1</v>
          </cell>
          <cell r="F41" t="str">
            <v>n/a</v>
          </cell>
          <cell r="G41" t="str">
            <v>n/a</v>
          </cell>
          <cell r="H41" t="str">
            <v>TL_CUSTOM_GROUP.ANZMultiAsset</v>
          </cell>
          <cell r="I41">
            <v>1</v>
          </cell>
          <cell r="J41" t="str">
            <v>n/a</v>
          </cell>
          <cell r="K41" t="str">
            <v>n/a</v>
          </cell>
          <cell r="L41">
            <v>8.2999999999999984E-3</v>
          </cell>
          <cell r="M41">
            <v>2.1904799999999999E-2</v>
          </cell>
          <cell r="N41">
            <v>1.90414E-2</v>
          </cell>
          <cell r="O41">
            <v>3.73408E-2</v>
          </cell>
          <cell r="P41">
            <v>6.2182199999999993E-2</v>
          </cell>
          <cell r="Q41">
            <v>6.4271599999999998E-2</v>
          </cell>
          <cell r="R41">
            <v>7.9213800000000001E-2</v>
          </cell>
        </row>
        <row r="42">
          <cell r="C42" t="str">
            <v>Schroder Real Return Fund</v>
          </cell>
          <cell r="D42" t="str">
            <v>TL_CUSTOM_GROUP.OFMMultiAsset</v>
          </cell>
          <cell r="E42">
            <v>1</v>
          </cell>
          <cell r="F42" t="str">
            <v>n/a</v>
          </cell>
          <cell r="G42" t="str">
            <v>n/a</v>
          </cell>
          <cell r="H42" t="str">
            <v>TL_CUSTOM_GROUP.ANZMultiAsset</v>
          </cell>
          <cell r="I42">
            <v>1</v>
          </cell>
          <cell r="J42" t="str">
            <v>n/a</v>
          </cell>
          <cell r="K42" t="str">
            <v>n/a</v>
          </cell>
          <cell r="L42">
            <v>8.7999999999999988E-3</v>
          </cell>
          <cell r="M42">
            <v>2.1904799999999999E-2</v>
          </cell>
          <cell r="N42">
            <v>1.90414E-2</v>
          </cell>
          <cell r="O42">
            <v>3.73408E-2</v>
          </cell>
          <cell r="P42">
            <v>6.2182199999999993E-2</v>
          </cell>
          <cell r="Q42">
            <v>6.4271599999999998E-2</v>
          </cell>
          <cell r="R42">
            <v>7.9213800000000001E-2</v>
          </cell>
        </row>
        <row r="43">
          <cell r="C43" t="str">
            <v xml:space="preserve">UBS Tactical Beta - Balanced </v>
          </cell>
          <cell r="D43" t="str">
            <v>TL_CUSTOM_GROUP.OFMMultiAsset</v>
          </cell>
          <cell r="E43">
            <v>1</v>
          </cell>
          <cell r="F43" t="str">
            <v>n/a</v>
          </cell>
          <cell r="G43" t="str">
            <v>n/a</v>
          </cell>
          <cell r="H43" t="str">
            <v>TL_CUSTOM_GROUP.ANZMultiAsset</v>
          </cell>
          <cell r="I43">
            <v>1</v>
          </cell>
          <cell r="J43" t="str">
            <v>n/a</v>
          </cell>
          <cell r="K43" t="str">
            <v>n/a</v>
          </cell>
          <cell r="L43" t="e">
            <v>#N/A</v>
          </cell>
          <cell r="M43">
            <v>2.1904799999999999E-2</v>
          </cell>
          <cell r="N43">
            <v>1.90414E-2</v>
          </cell>
          <cell r="O43">
            <v>3.73408E-2</v>
          </cell>
          <cell r="P43">
            <v>6.2182199999999993E-2</v>
          </cell>
          <cell r="Q43">
            <v>6.4271599999999998E-2</v>
          </cell>
          <cell r="R43">
            <v>7.9213800000000001E-2</v>
          </cell>
        </row>
        <row r="44">
          <cell r="C44" t="str">
            <v>Vanguard Balanced Index Fund</v>
          </cell>
          <cell r="D44" t="str">
            <v>TL_CUSTOM_GROUP.OFMMultiAsset</v>
          </cell>
          <cell r="E44">
            <v>1</v>
          </cell>
          <cell r="F44" t="str">
            <v>n/a</v>
          </cell>
          <cell r="G44" t="str">
            <v>n/a</v>
          </cell>
          <cell r="H44" t="str">
            <v>TL_CUSTOM_GROUP.ANZMultiAsset</v>
          </cell>
          <cell r="I44">
            <v>1</v>
          </cell>
          <cell r="J44" t="str">
            <v>n/a</v>
          </cell>
          <cell r="K44" t="str">
            <v>n/a</v>
          </cell>
          <cell r="L44">
            <v>2.8999999999999998E-3</v>
          </cell>
          <cell r="M44">
            <v>2.1904799999999999E-2</v>
          </cell>
          <cell r="N44">
            <v>1.90414E-2</v>
          </cell>
          <cell r="O44">
            <v>3.73408E-2</v>
          </cell>
          <cell r="P44">
            <v>6.2182199999999993E-2</v>
          </cell>
          <cell r="Q44">
            <v>6.4271599999999998E-2</v>
          </cell>
          <cell r="R44">
            <v>7.9213800000000001E-2</v>
          </cell>
        </row>
        <row r="45">
          <cell r="C45" t="str">
            <v>Russell Investments Ventura Diversified 50 Fund (Class A)</v>
          </cell>
          <cell r="D45" t="str">
            <v>TL_CUSTOM_GROUP.OFMMultiAsset</v>
          </cell>
          <cell r="E45">
            <v>1</v>
          </cell>
          <cell r="F45" t="str">
            <v>n/a</v>
          </cell>
          <cell r="G45" t="str">
            <v>n/a</v>
          </cell>
          <cell r="H45" t="str">
            <v>TL_CUSTOM_GROUP.ANZMultiAsset</v>
          </cell>
          <cell r="I45">
            <v>1</v>
          </cell>
          <cell r="J45" t="str">
            <v>n/a</v>
          </cell>
          <cell r="K45" t="str">
            <v>n/a</v>
          </cell>
          <cell r="L45">
            <v>8.2999999999999984E-3</v>
          </cell>
          <cell r="M45">
            <v>2.1904799999999999E-2</v>
          </cell>
          <cell r="N45">
            <v>1.90414E-2</v>
          </cell>
          <cell r="O45">
            <v>3.73408E-2</v>
          </cell>
          <cell r="P45">
            <v>6.2182199999999993E-2</v>
          </cell>
          <cell r="Q45">
            <v>6.4271599999999998E-2</v>
          </cell>
          <cell r="R45">
            <v>7.9213800000000001E-2</v>
          </cell>
        </row>
        <row r="46">
          <cell r="C46"/>
          <cell r="D46"/>
          <cell r="E46"/>
          <cell r="F46"/>
          <cell r="G46"/>
          <cell r="H46"/>
          <cell r="I46"/>
          <cell r="J46"/>
          <cell r="K46"/>
          <cell r="L46"/>
          <cell r="M46"/>
          <cell r="N46"/>
          <cell r="O46"/>
          <cell r="P46"/>
          <cell r="Q46"/>
          <cell r="R46"/>
        </row>
        <row r="47">
          <cell r="C47" t="str">
            <v>Growth</v>
          </cell>
          <cell r="D47"/>
          <cell r="E47"/>
          <cell r="F47"/>
          <cell r="G47"/>
          <cell r="H47"/>
          <cell r="I47"/>
          <cell r="J47"/>
          <cell r="K47"/>
          <cell r="L47"/>
          <cell r="M47"/>
          <cell r="N47"/>
          <cell r="O47"/>
          <cell r="P47"/>
          <cell r="Q47"/>
          <cell r="R47"/>
        </row>
        <row r="48">
          <cell r="C48" t="str">
            <v>abrdn Multi-Asset Real Return Fund (Class A)</v>
          </cell>
          <cell r="D48" t="str">
            <v>TL_CUSTOM_GROUP.OFMMultiAsset</v>
          </cell>
          <cell r="E48">
            <v>1</v>
          </cell>
          <cell r="F48" t="str">
            <v>n/a</v>
          </cell>
          <cell r="G48" t="str">
            <v>n/a</v>
          </cell>
          <cell r="H48" t="str">
            <v>TL_CUSTOM_GROUP.ANZMultiAsset</v>
          </cell>
          <cell r="I48">
            <v>1</v>
          </cell>
          <cell r="J48" t="str">
            <v>n/a</v>
          </cell>
          <cell r="K48" t="str">
            <v>n/a</v>
          </cell>
          <cell r="L48">
            <v>1.2E-2</v>
          </cell>
          <cell r="M48">
            <v>2.1904799999999999E-2</v>
          </cell>
          <cell r="N48">
            <v>1.90414E-2</v>
          </cell>
          <cell r="O48">
            <v>3.73408E-2</v>
          </cell>
          <cell r="P48">
            <v>6.2182199999999993E-2</v>
          </cell>
          <cell r="Q48">
            <v>6.4271599999999998E-2</v>
          </cell>
          <cell r="R48">
            <v>7.9213800000000001E-2</v>
          </cell>
        </row>
        <row r="49">
          <cell r="C49" t="str">
            <v xml:space="preserve">BlackRock Diversified ESG Growth Fund </v>
          </cell>
          <cell r="D49" t="str">
            <v>TL_CUSTOM_GROUP.OFMMultiAsset</v>
          </cell>
          <cell r="E49">
            <v>1</v>
          </cell>
          <cell r="F49" t="str">
            <v>n/a</v>
          </cell>
          <cell r="G49" t="str">
            <v>n/a</v>
          </cell>
          <cell r="H49" t="str">
            <v>TL_CUSTOM_GROUP.ANZMultiAsset</v>
          </cell>
          <cell r="I49">
            <v>1</v>
          </cell>
          <cell r="J49" t="str">
            <v>n/a</v>
          </cell>
          <cell r="K49" t="str">
            <v>n/a</v>
          </cell>
          <cell r="L49">
            <v>8.1000000000000013E-3</v>
          </cell>
          <cell r="M49">
            <v>2.1904799999999999E-2</v>
          </cell>
          <cell r="N49">
            <v>1.90414E-2</v>
          </cell>
          <cell r="O49">
            <v>3.73408E-2</v>
          </cell>
          <cell r="P49">
            <v>6.2182199999999993E-2</v>
          </cell>
          <cell r="Q49">
            <v>6.4271599999999998E-2</v>
          </cell>
          <cell r="R49">
            <v>7.9213800000000001E-2</v>
          </cell>
        </row>
        <row r="50">
          <cell r="C50" t="str">
            <v>BlackRock Tactical Growth Fund</v>
          </cell>
          <cell r="D50" t="str">
            <v>TL_CUSTOM_GROUP.OFMMultiAsset</v>
          </cell>
          <cell r="E50">
            <v>1</v>
          </cell>
          <cell r="F50" t="str">
            <v>n/a</v>
          </cell>
          <cell r="G50" t="str">
            <v>n/a</v>
          </cell>
          <cell r="H50" t="str">
            <v>TL_CUSTOM_GROUP.ANZMultiAsset</v>
          </cell>
          <cell r="I50">
            <v>1</v>
          </cell>
          <cell r="J50" t="str">
            <v>n/a</v>
          </cell>
          <cell r="K50" t="str">
            <v>n/a</v>
          </cell>
          <cell r="L50">
            <v>9.0000000000000011E-3</v>
          </cell>
          <cell r="M50">
            <v>2.1904799999999999E-2</v>
          </cell>
          <cell r="N50">
            <v>1.90414E-2</v>
          </cell>
          <cell r="O50">
            <v>3.73408E-2</v>
          </cell>
          <cell r="P50">
            <v>6.2182199999999993E-2</v>
          </cell>
          <cell r="Q50">
            <v>6.4271599999999998E-2</v>
          </cell>
          <cell r="R50">
            <v>7.9213800000000001E-2</v>
          </cell>
        </row>
        <row r="51">
          <cell r="C51" t="str">
            <v>Colonial FirstChoice Wholesale Growth Fund</v>
          </cell>
          <cell r="D51" t="str">
            <v>TL_CUSTOM_GROUP.OFMMultiAsset</v>
          </cell>
          <cell r="E51">
            <v>1</v>
          </cell>
          <cell r="F51" t="str">
            <v>n/a</v>
          </cell>
          <cell r="G51" t="str">
            <v>n/a</v>
          </cell>
          <cell r="H51" t="str">
            <v>TL_CUSTOM_GROUP.ANZMultiAsset</v>
          </cell>
          <cell r="I51">
            <v>1</v>
          </cell>
          <cell r="J51" t="str">
            <v>n/a</v>
          </cell>
          <cell r="K51" t="str">
            <v>n/a</v>
          </cell>
          <cell r="L51">
            <v>1.06E-2</v>
          </cell>
          <cell r="M51">
            <v>2.1904799999999999E-2</v>
          </cell>
          <cell r="N51">
            <v>1.90414E-2</v>
          </cell>
          <cell r="O51">
            <v>3.73408E-2</v>
          </cell>
          <cell r="P51">
            <v>6.2182199999999993E-2</v>
          </cell>
          <cell r="Q51">
            <v>6.4271599999999998E-2</v>
          </cell>
          <cell r="R51">
            <v>7.9213800000000001E-2</v>
          </cell>
        </row>
        <row r="52">
          <cell r="C52" t="str">
            <v>MLC MultiSeries 70**</v>
          </cell>
          <cell r="D52" t="str">
            <v>TL_CUSTOM_GROUP.OFMMultiAsset</v>
          </cell>
          <cell r="E52">
            <v>1</v>
          </cell>
          <cell r="F52" t="str">
            <v>n/a</v>
          </cell>
          <cell r="G52" t="str">
            <v>n/a</v>
          </cell>
          <cell r="H52" t="str">
            <v>TL_CUSTOM_GROUP.ANZMultiAsset</v>
          </cell>
          <cell r="I52">
            <v>1</v>
          </cell>
          <cell r="J52" t="str">
            <v>n/a</v>
          </cell>
          <cell r="K52" t="str">
            <v>n/a</v>
          </cell>
          <cell r="L52">
            <v>5.1999999999999998E-3</v>
          </cell>
          <cell r="M52">
            <v>2.1904799999999999E-2</v>
          </cell>
          <cell r="N52">
            <v>1.90414E-2</v>
          </cell>
          <cell r="O52">
            <v>3.73408E-2</v>
          </cell>
          <cell r="P52">
            <v>6.2182199999999993E-2</v>
          </cell>
          <cell r="Q52">
            <v>6.4271599999999998E-2</v>
          </cell>
          <cell r="R52">
            <v>7.9213800000000001E-2</v>
          </cell>
        </row>
        <row r="53">
          <cell r="C53" t="str">
            <v>MLC MultiActive Balanced**</v>
          </cell>
          <cell r="D53" t="str">
            <v>TL_CUSTOM_GROUP.OFMMultiAsset</v>
          </cell>
          <cell r="E53">
            <v>1</v>
          </cell>
          <cell r="F53" t="str">
            <v>n/a</v>
          </cell>
          <cell r="G53" t="str">
            <v>n/a</v>
          </cell>
          <cell r="H53" t="str">
            <v>TL_CUSTOM_GROUP.ANZMultiAsset</v>
          </cell>
          <cell r="I53">
            <v>1</v>
          </cell>
          <cell r="J53" t="str">
            <v>n/a</v>
          </cell>
          <cell r="K53" t="str">
            <v>n/a</v>
          </cell>
          <cell r="L53">
            <v>1.0800000000000001E-2</v>
          </cell>
          <cell r="M53">
            <v>2.1904799999999999E-2</v>
          </cell>
          <cell r="N53">
            <v>1.90414E-2</v>
          </cell>
          <cell r="O53">
            <v>3.73408E-2</v>
          </cell>
          <cell r="P53">
            <v>6.2182199999999993E-2</v>
          </cell>
          <cell r="Q53">
            <v>6.4271599999999998E-2</v>
          </cell>
          <cell r="R53">
            <v>7.9213800000000001E-2</v>
          </cell>
        </row>
        <row r="54">
          <cell r="C54" t="str">
            <v>Maple-Brown Abbott Diversified Investment Trust</v>
          </cell>
          <cell r="D54" t="str">
            <v>TL_CUSTOM_GROUP.OFMMultiAsset</v>
          </cell>
          <cell r="E54">
            <v>1</v>
          </cell>
          <cell r="F54" t="str">
            <v>n/a</v>
          </cell>
          <cell r="G54" t="str">
            <v>n/a</v>
          </cell>
          <cell r="H54" t="str">
            <v>TL_CUSTOM_GROUP.ANZMultiAsset</v>
          </cell>
          <cell r="I54">
            <v>1</v>
          </cell>
          <cell r="J54" t="str">
            <v>n/a</v>
          </cell>
          <cell r="K54" t="str">
            <v>n/a</v>
          </cell>
          <cell r="L54">
            <v>1.0500000000000001E-2</v>
          </cell>
          <cell r="M54">
            <v>2.1904799999999999E-2</v>
          </cell>
          <cell r="N54">
            <v>1.90414E-2</v>
          </cell>
          <cell r="O54">
            <v>3.73408E-2</v>
          </cell>
          <cell r="P54">
            <v>6.2182199999999993E-2</v>
          </cell>
          <cell r="Q54">
            <v>6.4271599999999998E-2</v>
          </cell>
          <cell r="R54">
            <v>7.9213800000000001E-2</v>
          </cell>
        </row>
        <row r="55">
          <cell r="C55" t="str">
            <v>MLC Wholesale Horizon 4 Balanced Portfolio Fund** ³</v>
          </cell>
          <cell r="D55" t="str">
            <v>TL_CUSTOM_GROUP.OFMMultiAsset</v>
          </cell>
          <cell r="E55">
            <v>1</v>
          </cell>
          <cell r="F55" t="str">
            <v>n/a</v>
          </cell>
          <cell r="G55" t="str">
            <v>n/a</v>
          </cell>
          <cell r="H55" t="str">
            <v>TL_CUSTOM_GROUP.ANZMultiAsset</v>
          </cell>
          <cell r="I55">
            <v>1</v>
          </cell>
          <cell r="J55" t="str">
            <v>n/a</v>
          </cell>
          <cell r="K55" t="str">
            <v>n/a</v>
          </cell>
          <cell r="L55">
            <v>8.9999999999999993E-3</v>
          </cell>
          <cell r="M55">
            <v>2.1904799999999999E-2</v>
          </cell>
          <cell r="N55">
            <v>1.90414E-2</v>
          </cell>
          <cell r="O55">
            <v>3.73408E-2</v>
          </cell>
          <cell r="P55">
            <v>6.2182199999999993E-2</v>
          </cell>
          <cell r="Q55">
            <v>6.4271599999999998E-2</v>
          </cell>
          <cell r="R55">
            <v>7.9213800000000001E-2</v>
          </cell>
        </row>
        <row r="56">
          <cell r="C56" t="str">
            <v>OnePath Multi Asset Income Trust Wholesale Units**</v>
          </cell>
          <cell r="D56" t="str">
            <v>TL_CUSTOM_GROUP.OFMMultiAsset</v>
          </cell>
          <cell r="E56">
            <v>1</v>
          </cell>
          <cell r="F56" t="str">
            <v>n/a</v>
          </cell>
          <cell r="G56" t="str">
            <v>n/a</v>
          </cell>
          <cell r="H56" t="str">
            <v>TL_CUSTOM_GROUP.ANZMultiAsset</v>
          </cell>
          <cell r="I56">
            <v>1</v>
          </cell>
          <cell r="J56" t="str">
            <v>n/a</v>
          </cell>
          <cell r="K56" t="str">
            <v>n/a</v>
          </cell>
          <cell r="L56">
            <v>9.4999999999999998E-3</v>
          </cell>
          <cell r="M56">
            <v>2.1904799999999999E-2</v>
          </cell>
          <cell r="N56">
            <v>1.90414E-2</v>
          </cell>
          <cell r="O56">
            <v>3.73408E-2</v>
          </cell>
          <cell r="P56">
            <v>6.2182199999999993E-2</v>
          </cell>
          <cell r="Q56">
            <v>6.4271599999999998E-2</v>
          </cell>
          <cell r="R56">
            <v>7.9213800000000001E-2</v>
          </cell>
        </row>
        <row r="57">
          <cell r="C57" t="str">
            <v>OnePath Wholesale Managed Growth Trust** ³</v>
          </cell>
          <cell r="D57" t="str">
            <v>TL_CUSTOM_GROUP.OFMMultiAsset</v>
          </cell>
          <cell r="E57">
            <v>1</v>
          </cell>
          <cell r="F57" t="str">
            <v>n/a</v>
          </cell>
          <cell r="G57" t="str">
            <v>n/a</v>
          </cell>
          <cell r="H57" t="str">
            <v>TL_CUSTOM_GROUP.ANZMultiAsset</v>
          </cell>
          <cell r="I57">
            <v>1</v>
          </cell>
          <cell r="J57" t="str">
            <v>n/a</v>
          </cell>
          <cell r="K57" t="str">
            <v>n/a</v>
          </cell>
          <cell r="L57">
            <v>1.1299999999999999E-2</v>
          </cell>
          <cell r="M57">
            <v>2.1904799999999999E-2</v>
          </cell>
          <cell r="N57">
            <v>1.90414E-2</v>
          </cell>
          <cell r="O57">
            <v>3.73408E-2</v>
          </cell>
          <cell r="P57">
            <v>6.2182199999999993E-2</v>
          </cell>
          <cell r="Q57">
            <v>6.4271599999999998E-2</v>
          </cell>
          <cell r="R57">
            <v>7.9213800000000001E-2</v>
          </cell>
        </row>
        <row r="58">
          <cell r="C58" t="str">
            <v>Optimix Wholesale Balanced Trust (Class B)** ³</v>
          </cell>
          <cell r="D58" t="str">
            <v>TL_CUSTOM_GROUP.OFMMultiAsset</v>
          </cell>
          <cell r="E58">
            <v>1</v>
          </cell>
          <cell r="F58" t="str">
            <v>n/a</v>
          </cell>
          <cell r="G58" t="str">
            <v>n/a</v>
          </cell>
          <cell r="H58" t="str">
            <v>TL_CUSTOM_GROUP.ANZMultiAsset</v>
          </cell>
          <cell r="I58">
            <v>1</v>
          </cell>
          <cell r="J58" t="str">
            <v>n/a</v>
          </cell>
          <cell r="K58" t="str">
            <v>n/a</v>
          </cell>
          <cell r="L58">
            <v>7.1999999999999998E-3</v>
          </cell>
          <cell r="M58">
            <v>2.1904799999999999E-2</v>
          </cell>
          <cell r="N58">
            <v>1.90414E-2</v>
          </cell>
          <cell r="O58">
            <v>3.73408E-2</v>
          </cell>
          <cell r="P58">
            <v>6.2182199999999993E-2</v>
          </cell>
          <cell r="Q58">
            <v>6.4271599999999998E-2</v>
          </cell>
          <cell r="R58">
            <v>7.9213800000000001E-2</v>
          </cell>
        </row>
        <row r="59">
          <cell r="C59" t="str">
            <v>Optimix Wholesale Growth Trust (Class B)** ³</v>
          </cell>
          <cell r="D59" t="str">
            <v>TL_CUSTOM_GROUP.OFMMultiAsset</v>
          </cell>
          <cell r="E59">
            <v>1</v>
          </cell>
          <cell r="F59" t="str">
            <v>n/a</v>
          </cell>
          <cell r="G59" t="str">
            <v>n/a</v>
          </cell>
          <cell r="H59" t="str">
            <v>TL_CUSTOM_GROUP.ANZMultiAsset</v>
          </cell>
          <cell r="I59">
            <v>1</v>
          </cell>
          <cell r="J59" t="str">
            <v>n/a</v>
          </cell>
          <cell r="K59" t="str">
            <v>n/a</v>
          </cell>
          <cell r="L59">
            <v>9.2999999999999992E-3</v>
          </cell>
          <cell r="M59">
            <v>2.1904799999999999E-2</v>
          </cell>
          <cell r="N59">
            <v>1.90414E-2</v>
          </cell>
          <cell r="O59">
            <v>3.73408E-2</v>
          </cell>
          <cell r="P59">
            <v>6.2182199999999993E-2</v>
          </cell>
          <cell r="Q59">
            <v>6.4271599999999998E-2</v>
          </cell>
          <cell r="R59">
            <v>7.9213800000000001E-2</v>
          </cell>
        </row>
        <row r="60">
          <cell r="C60" t="str">
            <v>Pendal Active Balanced Fund</v>
          </cell>
          <cell r="D60" t="str">
            <v>TL_CUSTOM_GROUP.OFMMultiAsset</v>
          </cell>
          <cell r="E60">
            <v>1</v>
          </cell>
          <cell r="F60" t="str">
            <v>n/a</v>
          </cell>
          <cell r="G60" t="str">
            <v>n/a</v>
          </cell>
          <cell r="H60" t="str">
            <v>TL_CUSTOM_GROUP.ANZMultiAsset</v>
          </cell>
          <cell r="I60">
            <v>1</v>
          </cell>
          <cell r="J60" t="str">
            <v>n/a</v>
          </cell>
          <cell r="K60" t="str">
            <v>n/a</v>
          </cell>
          <cell r="L60">
            <v>9.4999999999999998E-3</v>
          </cell>
          <cell r="M60">
            <v>2.1904799999999999E-2</v>
          </cell>
          <cell r="N60">
            <v>1.90414E-2</v>
          </cell>
          <cell r="O60">
            <v>3.73408E-2</v>
          </cell>
          <cell r="P60">
            <v>6.2182199999999993E-2</v>
          </cell>
          <cell r="Q60">
            <v>6.4271599999999998E-2</v>
          </cell>
          <cell r="R60">
            <v>7.9213800000000001E-2</v>
          </cell>
        </row>
        <row r="61">
          <cell r="C61" t="str">
            <v>Perpetual Balanced Growth Fund</v>
          </cell>
          <cell r="D61" t="str">
            <v>TL_CUSTOM_GROUP.OFMMultiAsset</v>
          </cell>
          <cell r="E61">
            <v>1</v>
          </cell>
          <cell r="F61" t="str">
            <v>n/a</v>
          </cell>
          <cell r="G61" t="str">
            <v>n/a</v>
          </cell>
          <cell r="H61" t="str">
            <v>TL_CUSTOM_GROUP.ANZMultiAsset</v>
          </cell>
          <cell r="I61">
            <v>1</v>
          </cell>
          <cell r="J61" t="str">
            <v>n/a</v>
          </cell>
          <cell r="K61" t="str">
            <v>n/a</v>
          </cell>
          <cell r="L61">
            <v>1.11E-2</v>
          </cell>
          <cell r="M61">
            <v>2.1904799999999999E-2</v>
          </cell>
          <cell r="N61">
            <v>1.90414E-2</v>
          </cell>
          <cell r="O61">
            <v>3.73408E-2</v>
          </cell>
          <cell r="P61">
            <v>6.2182199999999993E-2</v>
          </cell>
          <cell r="Q61">
            <v>6.4271599999999998E-2</v>
          </cell>
          <cell r="R61">
            <v>7.9213800000000001E-2</v>
          </cell>
        </row>
        <row r="62">
          <cell r="C62" t="str">
            <v>Russell Investments Balanced Fund (Class A)</v>
          </cell>
          <cell r="D62" t="str">
            <v>TL_CUSTOM_GROUP.OFMMultiAsset</v>
          </cell>
          <cell r="E62">
            <v>1</v>
          </cell>
          <cell r="F62" t="str">
            <v>n/a</v>
          </cell>
          <cell r="G62" t="str">
            <v>n/a</v>
          </cell>
          <cell r="H62" t="str">
            <v>TL_CUSTOM_GROUP.ANZMultiAsset</v>
          </cell>
          <cell r="I62">
            <v>1</v>
          </cell>
          <cell r="J62" t="str">
            <v>n/a</v>
          </cell>
          <cell r="K62" t="str">
            <v>n/a</v>
          </cell>
          <cell r="L62">
            <v>9.0000000000000011E-3</v>
          </cell>
          <cell r="M62">
            <v>2.1904799999999999E-2</v>
          </cell>
          <cell r="N62">
            <v>1.90414E-2</v>
          </cell>
          <cell r="O62">
            <v>3.73408E-2</v>
          </cell>
          <cell r="P62">
            <v>6.2182199999999993E-2</v>
          </cell>
          <cell r="Q62">
            <v>6.4271599999999998E-2</v>
          </cell>
          <cell r="R62">
            <v>7.9213800000000001E-2</v>
          </cell>
        </row>
        <row r="63">
          <cell r="C63" t="str">
            <v>Russell Investments Balanced Fund Class C</v>
          </cell>
          <cell r="D63" t="str">
            <v>TL_CUSTOM_GROUP.OFMMultiAsset</v>
          </cell>
          <cell r="E63">
            <v>1</v>
          </cell>
          <cell r="F63" t="str">
            <v>n/a</v>
          </cell>
          <cell r="G63" t="str">
            <v>n/a</v>
          </cell>
          <cell r="H63" t="str">
            <v>TL_CUSTOM_GROUP.ANZMultiAsset</v>
          </cell>
          <cell r="I63">
            <v>1</v>
          </cell>
          <cell r="J63" t="str">
            <v>n/a</v>
          </cell>
          <cell r="K63" t="str">
            <v>n/a</v>
          </cell>
          <cell r="L63">
            <v>9.0000000000000011E-3</v>
          </cell>
          <cell r="M63">
            <v>2.1904799999999999E-2</v>
          </cell>
          <cell r="N63">
            <v>1.90414E-2</v>
          </cell>
          <cell r="O63">
            <v>3.73408E-2</v>
          </cell>
          <cell r="P63">
            <v>6.2182199999999993E-2</v>
          </cell>
          <cell r="Q63">
            <v>6.4271599999999998E-2</v>
          </cell>
          <cell r="R63">
            <v>7.9213800000000001E-2</v>
          </cell>
        </row>
        <row r="64">
          <cell r="C64" t="str">
            <v>Russell Investments Portfolio Series Balanced Fund (Class A)</v>
          </cell>
          <cell r="D64" t="str">
            <v>TL_CUSTOM_GROUP.OFMMultiAsset</v>
          </cell>
          <cell r="E64">
            <v>1</v>
          </cell>
          <cell r="F64" t="str">
            <v>n/a</v>
          </cell>
          <cell r="G64" t="str">
            <v>n/a</v>
          </cell>
          <cell r="H64" t="str">
            <v>TL_CUSTOM_GROUP.ANZMultiAsset</v>
          </cell>
          <cell r="I64">
            <v>1</v>
          </cell>
          <cell r="J64" t="str">
            <v>n/a</v>
          </cell>
          <cell r="K64" t="str">
            <v>n/a</v>
          </cell>
          <cell r="L64">
            <v>9.9000000000000008E-3</v>
          </cell>
          <cell r="M64">
            <v>2.1904799999999999E-2</v>
          </cell>
          <cell r="N64">
            <v>1.90414E-2</v>
          </cell>
          <cell r="O64">
            <v>3.73408E-2</v>
          </cell>
          <cell r="P64">
            <v>6.2182199999999993E-2</v>
          </cell>
          <cell r="Q64">
            <v>6.4271599999999998E-2</v>
          </cell>
          <cell r="R64">
            <v>7.9213800000000001E-2</v>
          </cell>
        </row>
        <row r="65">
          <cell r="C65" t="str">
            <v>Schroder Sustainable Growth Fund</v>
          </cell>
          <cell r="D65" t="str">
            <v>TL_CUSTOM_GROUP.OFMMultiAsset</v>
          </cell>
          <cell r="E65">
            <v>1</v>
          </cell>
          <cell r="F65" t="str">
            <v>n/a</v>
          </cell>
          <cell r="G65" t="str">
            <v>n/a</v>
          </cell>
          <cell r="H65" t="str">
            <v>TL_CUSTOM_GROUP.ANZMultiAsset</v>
          </cell>
          <cell r="I65">
            <v>1</v>
          </cell>
          <cell r="J65" t="str">
            <v>n/a</v>
          </cell>
          <cell r="K65" t="str">
            <v>n/a</v>
          </cell>
          <cell r="L65">
            <v>8.6999999999999994E-3</v>
          </cell>
          <cell r="M65">
            <v>2.1904799999999999E-2</v>
          </cell>
          <cell r="N65">
            <v>1.90414E-2</v>
          </cell>
          <cell r="O65">
            <v>3.73408E-2</v>
          </cell>
          <cell r="P65">
            <v>6.2182199999999993E-2</v>
          </cell>
          <cell r="Q65">
            <v>6.4271599999999998E-2</v>
          </cell>
          <cell r="R65">
            <v>7.9213800000000001E-2</v>
          </cell>
        </row>
        <row r="66">
          <cell r="C66" t="str">
            <v>UBS Tactical Beta - Growth</v>
          </cell>
          <cell r="D66" t="str">
            <v>TL_CUSTOM_GROUP.OFMMultiAsset</v>
          </cell>
          <cell r="E66">
            <v>1</v>
          </cell>
          <cell r="F66" t="str">
            <v>n/a</v>
          </cell>
          <cell r="G66" t="str">
            <v>n/a</v>
          </cell>
          <cell r="H66" t="str">
            <v>TL_CUSTOM_GROUP.ANZMultiAsset</v>
          </cell>
          <cell r="I66">
            <v>1</v>
          </cell>
          <cell r="J66" t="str">
            <v>n/a</v>
          </cell>
          <cell r="K66" t="str">
            <v>n/a</v>
          </cell>
          <cell r="L66" t="e">
            <v>#N/A</v>
          </cell>
          <cell r="M66">
            <v>2.1904799999999999E-2</v>
          </cell>
          <cell r="N66">
            <v>1.90414E-2</v>
          </cell>
          <cell r="O66">
            <v>3.73408E-2</v>
          </cell>
          <cell r="P66">
            <v>6.2182199999999993E-2</v>
          </cell>
          <cell r="Q66">
            <v>6.4271599999999998E-2</v>
          </cell>
          <cell r="R66">
            <v>7.9213800000000001E-2</v>
          </cell>
        </row>
        <row r="67">
          <cell r="C67" t="str">
            <v>Vanguard Growth Index Fund</v>
          </cell>
          <cell r="D67" t="str">
            <v>TL_CUSTOM_GROUP.OFMMultiAsset</v>
          </cell>
          <cell r="E67">
            <v>1</v>
          </cell>
          <cell r="F67" t="str">
            <v>n/a</v>
          </cell>
          <cell r="G67" t="str">
            <v>n/a</v>
          </cell>
          <cell r="H67" t="str">
            <v>TL_CUSTOM_GROUP.ANZMultiAsset</v>
          </cell>
          <cell r="I67">
            <v>1</v>
          </cell>
          <cell r="J67" t="str">
            <v>n/a</v>
          </cell>
          <cell r="K67" t="str">
            <v>n/a</v>
          </cell>
          <cell r="L67">
            <v>2.8999999999999998E-3</v>
          </cell>
          <cell r="M67">
            <v>2.1904799999999999E-2</v>
          </cell>
          <cell r="N67">
            <v>1.90414E-2</v>
          </cell>
          <cell r="O67">
            <v>3.73408E-2</v>
          </cell>
          <cell r="P67">
            <v>6.2182199999999993E-2</v>
          </cell>
          <cell r="Q67">
            <v>6.4271599999999998E-2</v>
          </cell>
          <cell r="R67">
            <v>7.9213800000000001E-2</v>
          </cell>
        </row>
        <row r="68">
          <cell r="C68" t="str">
            <v>Russell Investments Ventura Growth 70 Fund (Class A)</v>
          </cell>
          <cell r="D68" t="str">
            <v>TL_CUSTOM_GROUP.OFMMultiAsset</v>
          </cell>
          <cell r="E68">
            <v>1</v>
          </cell>
          <cell r="F68" t="str">
            <v>n/a</v>
          </cell>
          <cell r="G68" t="str">
            <v>n/a</v>
          </cell>
          <cell r="H68" t="str">
            <v>TL_CUSTOM_GROUP.ANZMultiAsset</v>
          </cell>
          <cell r="I68">
            <v>1</v>
          </cell>
          <cell r="J68" t="str">
            <v>n/a</v>
          </cell>
          <cell r="K68" t="str">
            <v>n/a</v>
          </cell>
          <cell r="L68">
            <v>9.0000000000000011E-3</v>
          </cell>
          <cell r="M68">
            <v>2.1904799999999999E-2</v>
          </cell>
          <cell r="N68">
            <v>1.90414E-2</v>
          </cell>
          <cell r="O68">
            <v>3.73408E-2</v>
          </cell>
          <cell r="P68">
            <v>6.2182199999999993E-2</v>
          </cell>
          <cell r="Q68">
            <v>6.4271599999999998E-2</v>
          </cell>
          <cell r="R68">
            <v>7.9213800000000001E-2</v>
          </cell>
        </row>
        <row r="69">
          <cell r="C69" t="str">
            <v>Zurich Investments Managed Growth Fund</v>
          </cell>
          <cell r="D69" t="str">
            <v>TL_CUSTOM_GROUP.OFMMultiAsset</v>
          </cell>
          <cell r="E69">
            <v>1</v>
          </cell>
          <cell r="F69" t="str">
            <v>n/a</v>
          </cell>
          <cell r="G69" t="str">
            <v>n/a</v>
          </cell>
          <cell r="H69" t="str">
            <v>TL_CUSTOM_GROUP.ANZMultiAsset</v>
          </cell>
          <cell r="I69">
            <v>1</v>
          </cell>
          <cell r="J69" t="str">
            <v>n/a</v>
          </cell>
          <cell r="K69" t="str">
            <v>n/a</v>
          </cell>
          <cell r="L69">
            <v>9.3999999999999986E-3</v>
          </cell>
          <cell r="M69">
            <v>2.1904799999999999E-2</v>
          </cell>
          <cell r="N69">
            <v>1.90414E-2</v>
          </cell>
          <cell r="O69">
            <v>3.73408E-2</v>
          </cell>
          <cell r="P69">
            <v>6.2182199999999993E-2</v>
          </cell>
          <cell r="Q69">
            <v>6.4271599999999998E-2</v>
          </cell>
          <cell r="R69">
            <v>7.9213800000000001E-2</v>
          </cell>
        </row>
        <row r="70">
          <cell r="C70"/>
          <cell r="D70"/>
          <cell r="E70"/>
          <cell r="F70"/>
          <cell r="G70"/>
          <cell r="H70"/>
          <cell r="I70"/>
          <cell r="J70"/>
          <cell r="K70"/>
          <cell r="L70"/>
          <cell r="M70"/>
          <cell r="N70"/>
          <cell r="O70"/>
          <cell r="P70"/>
          <cell r="Q70"/>
          <cell r="R70"/>
        </row>
        <row r="71">
          <cell r="C71" t="str">
            <v>High Growth</v>
          </cell>
          <cell r="D71"/>
          <cell r="E71"/>
          <cell r="F71"/>
          <cell r="G71"/>
          <cell r="H71"/>
          <cell r="I71"/>
          <cell r="J71"/>
          <cell r="K71"/>
          <cell r="L71"/>
          <cell r="M71"/>
          <cell r="N71"/>
          <cell r="O71"/>
          <cell r="P71"/>
          <cell r="Q71"/>
          <cell r="R71"/>
        </row>
        <row r="72">
          <cell r="C72" t="str">
            <v>Colonial FirstChoice Wholesale High Growth Fund</v>
          </cell>
          <cell r="D72" t="str">
            <v>TL_CUSTOM_GROUP.OFMMultiAsset</v>
          </cell>
          <cell r="E72">
            <v>1</v>
          </cell>
          <cell r="F72" t="str">
            <v>n/a</v>
          </cell>
          <cell r="G72" t="str">
            <v>n/a</v>
          </cell>
          <cell r="H72" t="str">
            <v>TL_CUSTOM_GROUP.ANZMultiAsset</v>
          </cell>
          <cell r="I72">
            <v>1</v>
          </cell>
          <cell r="J72" t="str">
            <v>n/a</v>
          </cell>
          <cell r="K72" t="str">
            <v>n/a</v>
          </cell>
          <cell r="L72">
            <v>1.1200000000000002E-2</v>
          </cell>
          <cell r="M72">
            <v>2.1904799999999999E-2</v>
          </cell>
          <cell r="N72">
            <v>1.90414E-2</v>
          </cell>
          <cell r="O72">
            <v>3.73408E-2</v>
          </cell>
          <cell r="P72">
            <v>6.2182199999999993E-2</v>
          </cell>
          <cell r="Q72">
            <v>6.4271599999999998E-2</v>
          </cell>
          <cell r="R72">
            <v>7.9213800000000001E-2</v>
          </cell>
        </row>
        <row r="73">
          <cell r="C73" t="str">
            <v>MLC MultiSeries 90**</v>
          </cell>
          <cell r="D73" t="str">
            <v>TL_CUSTOM_GROUP.OFMMultiAsset</v>
          </cell>
          <cell r="E73">
            <v>1</v>
          </cell>
          <cell r="F73" t="str">
            <v>n/a</v>
          </cell>
          <cell r="G73" t="str">
            <v>n/a</v>
          </cell>
          <cell r="H73" t="str">
            <v>TL_CUSTOM_GROUP.ANZMultiAsset</v>
          </cell>
          <cell r="I73">
            <v>1</v>
          </cell>
          <cell r="J73" t="str">
            <v>n/a</v>
          </cell>
          <cell r="K73" t="str">
            <v>n/a</v>
          </cell>
          <cell r="L73">
            <v>5.6000000000000008E-3</v>
          </cell>
          <cell r="M73">
            <v>2.1904799999999999E-2</v>
          </cell>
          <cell r="N73">
            <v>1.90414E-2</v>
          </cell>
          <cell r="O73">
            <v>3.73408E-2</v>
          </cell>
          <cell r="P73">
            <v>6.2182199999999993E-2</v>
          </cell>
          <cell r="Q73">
            <v>6.4271599999999998E-2</v>
          </cell>
          <cell r="R73">
            <v>7.9213800000000001E-2</v>
          </cell>
        </row>
        <row r="74">
          <cell r="C74" t="str">
            <v>MLC MultiActive Growth**</v>
          </cell>
          <cell r="D74" t="str">
            <v>TL_CUSTOM_GROUP.OFMMultiAsset</v>
          </cell>
          <cell r="E74">
            <v>1</v>
          </cell>
          <cell r="F74" t="str">
            <v>n/a</v>
          </cell>
          <cell r="G74" t="str">
            <v>n/a</v>
          </cell>
          <cell r="H74" t="str">
            <v>TL_CUSTOM_GROUP.ANZMultiAsset</v>
          </cell>
          <cell r="I74">
            <v>1</v>
          </cell>
          <cell r="J74" t="str">
            <v>n/a</v>
          </cell>
          <cell r="K74" t="str">
            <v>n/a</v>
          </cell>
          <cell r="L74">
            <v>1.1600000000000001E-2</v>
          </cell>
          <cell r="M74">
            <v>2.1904799999999999E-2</v>
          </cell>
          <cell r="N74">
            <v>1.90414E-2</v>
          </cell>
          <cell r="O74">
            <v>3.73408E-2</v>
          </cell>
          <cell r="P74">
            <v>6.2182199999999993E-2</v>
          </cell>
          <cell r="Q74">
            <v>6.4271599999999998E-2</v>
          </cell>
          <cell r="R74">
            <v>7.9213800000000001E-2</v>
          </cell>
        </row>
        <row r="75">
          <cell r="C75" t="str">
            <v>MLC Wholesale Horizon 5 Growth Portfolio Fund**</v>
          </cell>
          <cell r="D75" t="str">
            <v>TL_CUSTOM_GROUP.OFMMultiAsset</v>
          </cell>
          <cell r="E75">
            <v>1</v>
          </cell>
          <cell r="F75" t="str">
            <v>n/a</v>
          </cell>
          <cell r="G75" t="str">
            <v>n/a</v>
          </cell>
          <cell r="H75" t="str">
            <v>TL_CUSTOM_GROUP.ANZMultiAsset</v>
          </cell>
          <cell r="I75">
            <v>1</v>
          </cell>
          <cell r="J75" t="str">
            <v>n/a</v>
          </cell>
          <cell r="K75" t="str">
            <v>n/a</v>
          </cell>
          <cell r="L75">
            <v>9.300000000000001E-3</v>
          </cell>
          <cell r="M75">
            <v>2.1904799999999999E-2</v>
          </cell>
          <cell r="N75">
            <v>1.90414E-2</v>
          </cell>
          <cell r="O75">
            <v>3.73408E-2</v>
          </cell>
          <cell r="P75">
            <v>6.2182199999999993E-2</v>
          </cell>
          <cell r="Q75">
            <v>6.4271599999999998E-2</v>
          </cell>
          <cell r="R75">
            <v>7.9213800000000001E-2</v>
          </cell>
        </row>
        <row r="76">
          <cell r="C76" t="str">
            <v>MLC MultiActive High Growth**</v>
          </cell>
          <cell r="D76" t="str">
            <v>TL_CUSTOM_GROUP.OFMMultiAsset</v>
          </cell>
          <cell r="E76">
            <v>1</v>
          </cell>
          <cell r="F76" t="str">
            <v>n/a</v>
          </cell>
          <cell r="G76" t="str">
            <v>n/a</v>
          </cell>
          <cell r="H76" t="str">
            <v>TL_CUSTOM_GROUP.ANZMultiAsset</v>
          </cell>
          <cell r="I76">
            <v>1</v>
          </cell>
          <cell r="J76" t="str">
            <v>n/a</v>
          </cell>
          <cell r="K76" t="str">
            <v>n/a</v>
          </cell>
          <cell r="L76">
            <v>9.3999999999999986E-3</v>
          </cell>
          <cell r="M76">
            <v>2.1904799999999999E-2</v>
          </cell>
          <cell r="N76">
            <v>1.90414E-2</v>
          </cell>
          <cell r="O76">
            <v>3.73408E-2</v>
          </cell>
          <cell r="P76">
            <v>6.2182199999999993E-2</v>
          </cell>
          <cell r="Q76">
            <v>6.4271599999999998E-2</v>
          </cell>
          <cell r="R76">
            <v>7.9213800000000001E-2</v>
          </cell>
        </row>
        <row r="77">
          <cell r="C77" t="str">
            <v>MLC MultiActive Geared**</v>
          </cell>
          <cell r="D77" t="str">
            <v>TL_CUSTOM_GROUP.OFMMultiAsset</v>
          </cell>
          <cell r="E77">
            <v>1</v>
          </cell>
          <cell r="F77" t="str">
            <v>n/a</v>
          </cell>
          <cell r="G77" t="str">
            <v>n/a</v>
          </cell>
          <cell r="H77" t="str">
            <v>TL_CUSTOM_GROUP.ANZMultiAsset</v>
          </cell>
          <cell r="I77">
            <v>1</v>
          </cell>
          <cell r="J77" t="str">
            <v>n/a</v>
          </cell>
          <cell r="K77" t="str">
            <v>n/a</v>
          </cell>
          <cell r="L77">
            <v>1.09E-2</v>
          </cell>
          <cell r="M77">
            <v>2.1904799999999999E-2</v>
          </cell>
          <cell r="N77">
            <v>1.90414E-2</v>
          </cell>
          <cell r="O77">
            <v>3.73408E-2</v>
          </cell>
          <cell r="P77">
            <v>6.2182199999999993E-2</v>
          </cell>
          <cell r="Q77">
            <v>6.4271599999999998E-2</v>
          </cell>
          <cell r="R77">
            <v>7.9213800000000001E-2</v>
          </cell>
        </row>
        <row r="78">
          <cell r="C78" t="str">
            <v>Pendal Active Growth Fund</v>
          </cell>
          <cell r="D78" t="str">
            <v>TL_CUSTOM_GROUP.OFMMultiAsset</v>
          </cell>
          <cell r="E78">
            <v>1</v>
          </cell>
          <cell r="F78" t="str">
            <v>n/a</v>
          </cell>
          <cell r="G78" t="str">
            <v>n/a</v>
          </cell>
          <cell r="H78" t="str">
            <v>TL_CUSTOM_GROUP.ANZMultiAsset</v>
          </cell>
          <cell r="I78">
            <v>1</v>
          </cell>
          <cell r="J78" t="str">
            <v>n/a</v>
          </cell>
          <cell r="K78" t="str">
            <v>n/a</v>
          </cell>
          <cell r="L78">
            <v>9.4999999999999998E-3</v>
          </cell>
          <cell r="M78">
            <v>2.1904799999999999E-2</v>
          </cell>
          <cell r="N78">
            <v>1.90414E-2</v>
          </cell>
          <cell r="O78">
            <v>3.73408E-2</v>
          </cell>
          <cell r="P78">
            <v>6.2182199999999993E-2</v>
          </cell>
          <cell r="Q78">
            <v>6.4271599999999998E-2</v>
          </cell>
          <cell r="R78">
            <v>7.9213800000000001E-2</v>
          </cell>
        </row>
        <row r="79">
          <cell r="C79" t="str">
            <v>Russell Investments Growth Fund (Class A)</v>
          </cell>
          <cell r="D79" t="str">
            <v>TL_CUSTOM_GROUP.OFMMultiAsset</v>
          </cell>
          <cell r="E79">
            <v>1</v>
          </cell>
          <cell r="F79" t="str">
            <v>n/a</v>
          </cell>
          <cell r="G79" t="str">
            <v>n/a</v>
          </cell>
          <cell r="H79" t="str">
            <v>TL_CUSTOM_GROUP.ANZMultiAsset</v>
          </cell>
          <cell r="I79">
            <v>1</v>
          </cell>
          <cell r="J79" t="str">
            <v>n/a</v>
          </cell>
          <cell r="K79" t="str">
            <v>n/a</v>
          </cell>
          <cell r="L79">
            <v>9.7000000000000003E-3</v>
          </cell>
          <cell r="M79">
            <v>2.1904799999999999E-2</v>
          </cell>
          <cell r="N79">
            <v>1.90414E-2</v>
          </cell>
          <cell r="O79">
            <v>3.73408E-2</v>
          </cell>
          <cell r="P79">
            <v>6.2182199999999993E-2</v>
          </cell>
          <cell r="Q79">
            <v>6.4271599999999998E-2</v>
          </cell>
          <cell r="R79">
            <v>7.9213800000000001E-2</v>
          </cell>
        </row>
        <row r="80">
          <cell r="C80" t="str">
            <v>Russell Investments Growth Fund (Class C)</v>
          </cell>
          <cell r="D80" t="str">
            <v>TL_CUSTOM_GROUP.OFMMultiAsset</v>
          </cell>
          <cell r="E80">
            <v>1</v>
          </cell>
          <cell r="F80" t="str">
            <v>n/a</v>
          </cell>
          <cell r="G80" t="str">
            <v>n/a</v>
          </cell>
          <cell r="H80" t="str">
            <v>TL_CUSTOM_GROUP.ANZMultiAsset</v>
          </cell>
          <cell r="I80">
            <v>1</v>
          </cell>
          <cell r="J80" t="str">
            <v>n/a</v>
          </cell>
          <cell r="K80" t="str">
            <v>n/a</v>
          </cell>
          <cell r="L80">
            <v>9.7000000000000003E-3</v>
          </cell>
          <cell r="M80">
            <v>2.1904799999999999E-2</v>
          </cell>
          <cell r="N80">
            <v>1.90414E-2</v>
          </cell>
          <cell r="O80">
            <v>3.73408E-2</v>
          </cell>
          <cell r="P80">
            <v>6.2182199999999993E-2</v>
          </cell>
          <cell r="Q80">
            <v>6.4271599999999998E-2</v>
          </cell>
          <cell r="R80">
            <v>7.9213800000000001E-2</v>
          </cell>
        </row>
        <row r="81">
          <cell r="C81" t="str">
            <v>Russell Investments High Growth Fund (Class A)</v>
          </cell>
          <cell r="D81" t="str">
            <v>TL_CUSTOM_GROUP.OFMMultiAsset</v>
          </cell>
          <cell r="E81">
            <v>1</v>
          </cell>
          <cell r="F81" t="str">
            <v>n/a</v>
          </cell>
          <cell r="G81" t="str">
            <v>n/a</v>
          </cell>
          <cell r="H81" t="str">
            <v>TL_CUSTOM_GROUP.ANZMultiAsset</v>
          </cell>
          <cell r="I81">
            <v>1</v>
          </cell>
          <cell r="J81" t="str">
            <v>n/a</v>
          </cell>
          <cell r="K81" t="str">
            <v>n/a</v>
          </cell>
          <cell r="L81">
            <v>9.6999999999999986E-3</v>
          </cell>
          <cell r="M81">
            <v>2.1904799999999999E-2</v>
          </cell>
          <cell r="N81">
            <v>1.90414E-2</v>
          </cell>
          <cell r="O81">
            <v>3.73408E-2</v>
          </cell>
          <cell r="P81">
            <v>6.2182199999999993E-2</v>
          </cell>
          <cell r="Q81">
            <v>6.4271599999999998E-2</v>
          </cell>
          <cell r="R81">
            <v>7.9213800000000001E-2</v>
          </cell>
        </row>
        <row r="82">
          <cell r="C82" t="str">
            <v>Russell Investments High Growth Fund (Class C)</v>
          </cell>
          <cell r="D82" t="str">
            <v>TL_CUSTOM_GROUP.OFMMultiAsset</v>
          </cell>
          <cell r="E82">
            <v>1</v>
          </cell>
          <cell r="F82" t="str">
            <v>n/a</v>
          </cell>
          <cell r="G82" t="str">
            <v>n/a</v>
          </cell>
          <cell r="H82" t="str">
            <v>TL_CUSTOM_GROUP.ANZMultiAsset</v>
          </cell>
          <cell r="I82">
            <v>1</v>
          </cell>
          <cell r="J82" t="str">
            <v>n/a</v>
          </cell>
          <cell r="K82" t="str">
            <v>n/a</v>
          </cell>
          <cell r="L82">
            <v>1.0699999999999999E-2</v>
          </cell>
          <cell r="M82">
            <v>2.1904799999999999E-2</v>
          </cell>
          <cell r="N82">
            <v>1.90414E-2</v>
          </cell>
          <cell r="O82">
            <v>3.73408E-2</v>
          </cell>
          <cell r="P82">
            <v>6.2182199999999993E-2</v>
          </cell>
          <cell r="Q82">
            <v>6.4271599999999998E-2</v>
          </cell>
          <cell r="R82">
            <v>7.9213800000000001E-2</v>
          </cell>
        </row>
        <row r="83">
          <cell r="C83" t="str">
            <v>Russell Investments Multi-Asset Growth Strategy Fund Plus</v>
          </cell>
          <cell r="D83" t="str">
            <v>TL_CUSTOM_GROUP.OFMMultiAsset</v>
          </cell>
          <cell r="E83">
            <v>1</v>
          </cell>
          <cell r="F83" t="str">
            <v>n/a</v>
          </cell>
          <cell r="G83" t="str">
            <v>n/a</v>
          </cell>
          <cell r="H83" t="str">
            <v>TL_CUSTOM_GROUP.ANZMultiAsset</v>
          </cell>
          <cell r="I83">
            <v>1</v>
          </cell>
          <cell r="J83" t="str">
            <v>n/a</v>
          </cell>
          <cell r="K83" t="str">
            <v>n/a</v>
          </cell>
          <cell r="L83">
            <v>1.1200000000000002E-2</v>
          </cell>
          <cell r="M83">
            <v>2.1904799999999999E-2</v>
          </cell>
          <cell r="N83">
            <v>1.90414E-2</v>
          </cell>
          <cell r="O83">
            <v>3.73408E-2</v>
          </cell>
          <cell r="P83">
            <v>6.2182199999999993E-2</v>
          </cell>
          <cell r="Q83">
            <v>6.4271599999999998E-2</v>
          </cell>
          <cell r="R83">
            <v>7.9213800000000001E-2</v>
          </cell>
        </row>
        <row r="84">
          <cell r="C84" t="str">
            <v>Russell Investments Portfolio Series Growth (Class A)</v>
          </cell>
          <cell r="D84" t="str">
            <v>TL_CUSTOM_GROUP.OFMMultiAsset</v>
          </cell>
          <cell r="E84">
            <v>1</v>
          </cell>
          <cell r="F84" t="str">
            <v>n/a</v>
          </cell>
          <cell r="G84" t="str">
            <v>n/a</v>
          </cell>
          <cell r="H84" t="str">
            <v>TL_CUSTOM_GROUP.ANZMultiAsset</v>
          </cell>
          <cell r="I84">
            <v>1</v>
          </cell>
          <cell r="J84" t="str">
            <v>n/a</v>
          </cell>
          <cell r="K84" t="str">
            <v>n/a</v>
          </cell>
          <cell r="L84">
            <v>1.0900000000000002E-2</v>
          </cell>
          <cell r="M84">
            <v>2.1904799999999999E-2</v>
          </cell>
          <cell r="N84">
            <v>1.90414E-2</v>
          </cell>
          <cell r="O84">
            <v>3.73408E-2</v>
          </cell>
          <cell r="P84">
            <v>6.2182199999999993E-2</v>
          </cell>
          <cell r="Q84">
            <v>6.4271599999999998E-2</v>
          </cell>
          <cell r="R84">
            <v>7.9213800000000001E-2</v>
          </cell>
        </row>
        <row r="85">
          <cell r="C85" t="str">
            <v>Vanguard High Growth Index Fund</v>
          </cell>
          <cell r="D85" t="str">
            <v>TL_CUSTOM_GROUP.OFMMultiAsset</v>
          </cell>
          <cell r="E85">
            <v>1</v>
          </cell>
          <cell r="F85" t="str">
            <v>n/a</v>
          </cell>
          <cell r="G85" t="str">
            <v>n/a</v>
          </cell>
          <cell r="H85" t="str">
            <v>TL_CUSTOM_GROUP.ANZMultiAsset</v>
          </cell>
          <cell r="I85">
            <v>1</v>
          </cell>
          <cell r="J85" t="str">
            <v>n/a</v>
          </cell>
          <cell r="K85" t="str">
            <v>n/a</v>
          </cell>
          <cell r="L85">
            <v>2.8999999999999998E-3</v>
          </cell>
          <cell r="M85">
            <v>2.1904799999999999E-2</v>
          </cell>
          <cell r="N85">
            <v>1.90414E-2</v>
          </cell>
          <cell r="O85">
            <v>3.73408E-2</v>
          </cell>
          <cell r="P85">
            <v>6.2182199999999993E-2</v>
          </cell>
          <cell r="Q85">
            <v>6.4271599999999998E-2</v>
          </cell>
          <cell r="R85">
            <v>7.9213800000000001E-2</v>
          </cell>
        </row>
        <row r="86">
          <cell r="C86" t="str">
            <v>Russell Investments Ventura High Growth 100 Fund (Class A)</v>
          </cell>
          <cell r="D86" t="str">
            <v>TL_CUSTOM_GROUP.OFMMultiAsset</v>
          </cell>
          <cell r="E86">
            <v>1</v>
          </cell>
          <cell r="F86" t="str">
            <v>n/a</v>
          </cell>
          <cell r="G86" t="str">
            <v>n/a</v>
          </cell>
          <cell r="H86" t="str">
            <v>TL_CUSTOM_GROUP.ANZMultiAsset</v>
          </cell>
          <cell r="I86">
            <v>1</v>
          </cell>
          <cell r="J86" t="str">
            <v>n/a</v>
          </cell>
          <cell r="K86" t="str">
            <v>n/a</v>
          </cell>
          <cell r="L86">
            <v>1.0699999999999999E-2</v>
          </cell>
          <cell r="M86">
            <v>2.1904799999999999E-2</v>
          </cell>
          <cell r="N86">
            <v>1.90414E-2</v>
          </cell>
          <cell r="O86">
            <v>3.73408E-2</v>
          </cell>
          <cell r="P86">
            <v>6.2182199999999993E-2</v>
          </cell>
          <cell r="Q86">
            <v>6.4271599999999998E-2</v>
          </cell>
          <cell r="R86">
            <v>7.9213800000000001E-2</v>
          </cell>
        </row>
        <row r="87">
          <cell r="C87"/>
          <cell r="D87"/>
          <cell r="E87"/>
          <cell r="F87"/>
          <cell r="G87"/>
          <cell r="H87"/>
          <cell r="I87"/>
          <cell r="J87"/>
          <cell r="K87"/>
          <cell r="L87"/>
          <cell r="M87"/>
          <cell r="N87"/>
          <cell r="O87"/>
          <cell r="P87"/>
          <cell r="Q87"/>
          <cell r="R87"/>
        </row>
        <row r="88">
          <cell r="C88" t="str">
            <v>Cash</v>
          </cell>
          <cell r="D88"/>
          <cell r="E88"/>
          <cell r="F88"/>
          <cell r="G88"/>
          <cell r="H88"/>
          <cell r="I88"/>
          <cell r="J88"/>
          <cell r="K88"/>
          <cell r="L88"/>
          <cell r="M88"/>
          <cell r="N88"/>
          <cell r="O88"/>
          <cell r="P88"/>
          <cell r="Q88"/>
          <cell r="R88"/>
        </row>
        <row r="89">
          <cell r="C89" t="str">
            <v>DDH Cash Fund - IDPS</v>
          </cell>
          <cell r="D89" t="str">
            <v>No applicable limits to cash funds</v>
          </cell>
          <cell r="E89">
            <v>1</v>
          </cell>
          <cell r="F89" t="str">
            <v>n/a</v>
          </cell>
          <cell r="G89" t="str">
            <v>n/a</v>
          </cell>
          <cell r="H89" t="str">
            <v>No applicable limits to cash funds</v>
          </cell>
          <cell r="I89">
            <v>1</v>
          </cell>
          <cell r="J89" t="str">
            <v>n/a</v>
          </cell>
          <cell r="K89" t="str">
            <v>n/a</v>
          </cell>
          <cell r="L89">
            <v>2.2000000000000001E-3</v>
          </cell>
          <cell r="M89">
            <v>2.1904799999999999E-2</v>
          </cell>
          <cell r="N89">
            <v>1.90414E-2</v>
          </cell>
          <cell r="O89">
            <v>3.73408E-2</v>
          </cell>
          <cell r="P89">
            <v>6.2182199999999993E-2</v>
          </cell>
          <cell r="Q89">
            <v>6.4271599999999998E-2</v>
          </cell>
          <cell r="R89">
            <v>7.9213800000000001E-2</v>
          </cell>
        </row>
        <row r="90">
          <cell r="C90" t="str">
            <v>MLC Cash Management Trust**</v>
          </cell>
          <cell r="D90" t="str">
            <v>No applicable limits to cash funds</v>
          </cell>
          <cell r="E90">
            <v>1</v>
          </cell>
          <cell r="F90" t="str">
            <v>n/a</v>
          </cell>
          <cell r="G90" t="str">
            <v>n/a</v>
          </cell>
          <cell r="H90" t="str">
            <v>No applicable limits to cash funds</v>
          </cell>
          <cell r="I90">
            <v>1</v>
          </cell>
          <cell r="J90" t="str">
            <v>n/a</v>
          </cell>
          <cell r="K90" t="str">
            <v>n/a</v>
          </cell>
          <cell r="L90">
            <v>3.0000000000000001E-3</v>
          </cell>
          <cell r="M90">
            <v>2.1904799999999999E-2</v>
          </cell>
          <cell r="N90">
            <v>1.90414E-2</v>
          </cell>
          <cell r="O90">
            <v>3.73408E-2</v>
          </cell>
          <cell r="P90">
            <v>6.2182199999999993E-2</v>
          </cell>
          <cell r="Q90">
            <v>6.4271599999999998E-2</v>
          </cell>
          <cell r="R90">
            <v>7.9213800000000001E-2</v>
          </cell>
        </row>
        <row r="91">
          <cell r="C91" t="str">
            <v>Macquarie Master Cash Fund</v>
          </cell>
          <cell r="D91" t="str">
            <v>No applicable limits to cash funds</v>
          </cell>
          <cell r="E91">
            <v>1</v>
          </cell>
          <cell r="F91" t="str">
            <v>n/a</v>
          </cell>
          <cell r="G91" t="str">
            <v>n/a</v>
          </cell>
          <cell r="H91" t="str">
            <v>No applicable limits to cash funds</v>
          </cell>
          <cell r="I91">
            <v>1</v>
          </cell>
          <cell r="J91" t="str">
            <v>n/a</v>
          </cell>
          <cell r="K91" t="str">
            <v>n/a</v>
          </cell>
          <cell r="L91">
            <v>5.1000000000000004E-3</v>
          </cell>
          <cell r="M91">
            <v>2.1904799999999999E-2</v>
          </cell>
          <cell r="N91">
            <v>1.90414E-2</v>
          </cell>
          <cell r="O91">
            <v>3.73408E-2</v>
          </cell>
          <cell r="P91">
            <v>6.2182199999999993E-2</v>
          </cell>
          <cell r="Q91">
            <v>6.4271599999999998E-2</v>
          </cell>
          <cell r="R91">
            <v>7.9213800000000001E-2</v>
          </cell>
        </row>
        <row r="92">
          <cell r="C92" t="str">
            <v>UBS Cash Fund</v>
          </cell>
          <cell r="D92" t="str">
            <v>No applicable limits to cash funds</v>
          </cell>
          <cell r="E92">
            <v>1</v>
          </cell>
          <cell r="F92" t="str">
            <v>n/a</v>
          </cell>
          <cell r="G92" t="str">
            <v>n/a</v>
          </cell>
          <cell r="H92" t="str">
            <v>No applicable limits to cash funds</v>
          </cell>
          <cell r="I92">
            <v>1</v>
          </cell>
          <cell r="J92" t="str">
            <v>n/a</v>
          </cell>
          <cell r="K92" t="str">
            <v>n/a</v>
          </cell>
          <cell r="L92">
            <v>2E-3</v>
          </cell>
          <cell r="M92">
            <v>2.1904799999999999E-2</v>
          </cell>
          <cell r="N92">
            <v>1.90414E-2</v>
          </cell>
          <cell r="O92">
            <v>3.73408E-2</v>
          </cell>
          <cell r="P92">
            <v>6.2182199999999993E-2</v>
          </cell>
          <cell r="Q92">
            <v>6.4271599999999998E-2</v>
          </cell>
          <cell r="R92">
            <v>7.9213800000000001E-2</v>
          </cell>
        </row>
        <row r="93">
          <cell r="C93"/>
          <cell r="D93"/>
          <cell r="E93"/>
          <cell r="F93"/>
          <cell r="G93"/>
          <cell r="H93"/>
          <cell r="I93"/>
          <cell r="J93"/>
          <cell r="K93"/>
          <cell r="L93"/>
          <cell r="M93"/>
          <cell r="N93"/>
          <cell r="O93"/>
          <cell r="P93"/>
          <cell r="Q93"/>
          <cell r="R93"/>
        </row>
        <row r="94">
          <cell r="C94" t="str">
            <v>Australian Fixed Interest</v>
          </cell>
          <cell r="D94"/>
          <cell r="E94"/>
          <cell r="F94"/>
          <cell r="G94"/>
          <cell r="H94"/>
          <cell r="I94"/>
          <cell r="J94"/>
          <cell r="K94"/>
          <cell r="L94"/>
          <cell r="M94"/>
          <cell r="N94"/>
          <cell r="O94"/>
          <cell r="P94"/>
          <cell r="Q94"/>
          <cell r="R94"/>
        </row>
        <row r="95">
          <cell r="C95" t="str">
            <v>Altius Sustainable Bond Fund</v>
          </cell>
          <cell r="D95" t="str">
            <v>TL_CUSTOM_GROUP.OFMSingleClass</v>
          </cell>
          <cell r="E95">
            <v>1</v>
          </cell>
          <cell r="F95" t="str">
            <v>n/a</v>
          </cell>
          <cell r="G95" t="str">
            <v>n/a</v>
          </cell>
          <cell r="H95" t="str">
            <v>TL_CUSTOM_GROUP.ANZSingleClass</v>
          </cell>
          <cell r="I95">
            <v>0.3</v>
          </cell>
          <cell r="J95" t="str">
            <v>n/a</v>
          </cell>
          <cell r="K95" t="str">
            <v>n/a</v>
          </cell>
          <cell r="L95">
            <v>4.8999999999999998E-3</v>
          </cell>
          <cell r="M95">
            <v>2.1904799999999999E-2</v>
          </cell>
          <cell r="N95">
            <v>1.90414E-2</v>
          </cell>
          <cell r="O95">
            <v>3.73408E-2</v>
          </cell>
          <cell r="P95">
            <v>6.2182199999999993E-2</v>
          </cell>
          <cell r="Q95">
            <v>6.4271599999999998E-2</v>
          </cell>
          <cell r="R95">
            <v>7.9213800000000001E-2</v>
          </cell>
        </row>
        <row r="96">
          <cell r="C96" t="str">
            <v>CFML Fixed Interest Fund</v>
          </cell>
          <cell r="D96" t="str">
            <v>TL_CUSTOM_GROUP.OFMSingleClass</v>
          </cell>
          <cell r="E96">
            <v>1</v>
          </cell>
          <cell r="F96" t="str">
            <v>n/a</v>
          </cell>
          <cell r="G96" t="str">
            <v>n/a</v>
          </cell>
          <cell r="H96" t="str">
            <v>TL_CUSTOM_GROUP.ANZSingleClass</v>
          </cell>
          <cell r="I96">
            <v>0.3</v>
          </cell>
          <cell r="J96" t="str">
            <v>n/a</v>
          </cell>
          <cell r="K96" t="str">
            <v>n/a</v>
          </cell>
          <cell r="L96">
            <v>7.0999999999999995E-3</v>
          </cell>
          <cell r="M96">
            <v>2.1904799999999999E-2</v>
          </cell>
          <cell r="N96">
            <v>1.90414E-2</v>
          </cell>
          <cell r="O96">
            <v>3.73408E-2</v>
          </cell>
          <cell r="P96">
            <v>6.2182199999999993E-2</v>
          </cell>
          <cell r="Q96">
            <v>6.4271599999999998E-2</v>
          </cell>
          <cell r="R96">
            <v>7.9213800000000001E-2</v>
          </cell>
        </row>
        <row r="97">
          <cell r="C97" t="str">
            <v>First Sentier Australian Bond Fund</v>
          </cell>
          <cell r="D97" t="str">
            <v>TL_CUSTOM_GROUP.OFMSingleClass</v>
          </cell>
          <cell r="E97">
            <v>1</v>
          </cell>
          <cell r="F97" t="str">
            <v>n/a</v>
          </cell>
          <cell r="G97" t="str">
            <v>n/a</v>
          </cell>
          <cell r="H97" t="str">
            <v>TL_CUSTOM_GROUP.ANZSingleClass</v>
          </cell>
          <cell r="I97">
            <v>0.3</v>
          </cell>
          <cell r="J97" t="str">
            <v>n/a</v>
          </cell>
          <cell r="K97" t="str">
            <v>n/a</v>
          </cell>
          <cell r="L97">
            <v>4.6999999999999993E-3</v>
          </cell>
          <cell r="M97">
            <v>2.1904799999999999E-2</v>
          </cell>
          <cell r="N97">
            <v>1.90414E-2</v>
          </cell>
          <cell r="O97">
            <v>3.73408E-2</v>
          </cell>
          <cell r="P97">
            <v>6.2182199999999993E-2</v>
          </cell>
          <cell r="Q97">
            <v>6.4271599999999998E-2</v>
          </cell>
          <cell r="R97">
            <v>7.9213800000000001E-2</v>
          </cell>
        </row>
        <row r="98">
          <cell r="C98" t="str">
            <v>MLC MultiActive Cash Enhanced**</v>
          </cell>
          <cell r="D98" t="str">
            <v>TL_CUSTOM_GROUP.OFMSingleClass</v>
          </cell>
          <cell r="E98">
            <v>1</v>
          </cell>
          <cell r="F98" t="str">
            <v>n/a</v>
          </cell>
          <cell r="G98" t="str">
            <v>n/a</v>
          </cell>
          <cell r="H98" t="str">
            <v>TL_CUSTOM_GROUP.ANZSingleClass</v>
          </cell>
          <cell r="I98">
            <v>0.3</v>
          </cell>
          <cell r="J98" t="str">
            <v>n/a</v>
          </cell>
          <cell r="K98" t="str">
            <v>n/a</v>
          </cell>
          <cell r="L98">
            <v>3.5999999999999999E-3</v>
          </cell>
          <cell r="M98">
            <v>2.1904799999999999E-2</v>
          </cell>
          <cell r="N98">
            <v>1.90414E-2</v>
          </cell>
          <cell r="O98">
            <v>3.73408E-2</v>
          </cell>
          <cell r="P98">
            <v>6.2182199999999993E-2</v>
          </cell>
          <cell r="Q98">
            <v>6.4271599999999998E-2</v>
          </cell>
          <cell r="R98">
            <v>7.9213800000000001E-2</v>
          </cell>
        </row>
        <row r="99">
          <cell r="C99" t="str">
            <v>iShares Australian Bond Index Fund</v>
          </cell>
          <cell r="D99" t="str">
            <v>TL_CUSTOM_GROUP.OFMSingleClass</v>
          </cell>
          <cell r="E99">
            <v>1</v>
          </cell>
          <cell r="F99" t="str">
            <v>n/a</v>
          </cell>
          <cell r="G99" t="str">
            <v>n/a</v>
          </cell>
          <cell r="H99" t="str">
            <v>TL_CUSTOM_GROUP.ANZSingleClass</v>
          </cell>
          <cell r="I99">
            <v>0.3</v>
          </cell>
          <cell r="J99" t="str">
            <v>n/a</v>
          </cell>
          <cell r="K99" t="str">
            <v>n/a</v>
          </cell>
          <cell r="L99">
            <v>2E-3</v>
          </cell>
          <cell r="M99">
            <v>2.1904799999999999E-2</v>
          </cell>
          <cell r="N99">
            <v>1.90414E-2</v>
          </cell>
          <cell r="O99">
            <v>3.73408E-2</v>
          </cell>
          <cell r="P99">
            <v>6.2182199999999993E-2</v>
          </cell>
          <cell r="Q99">
            <v>6.4271599999999998E-2</v>
          </cell>
          <cell r="R99">
            <v>7.9213800000000001E-2</v>
          </cell>
        </row>
        <row r="100">
          <cell r="C100" t="str">
            <v>Janus Henderson Australian Fixed Interest Fund</v>
          </cell>
          <cell r="D100" t="str">
            <v>TL_CUSTOM_GROUP.OFMSingleClass</v>
          </cell>
          <cell r="E100">
            <v>1</v>
          </cell>
          <cell r="F100" t="str">
            <v>n/a</v>
          </cell>
          <cell r="G100" t="str">
            <v>n/a</v>
          </cell>
          <cell r="H100" t="str">
            <v>TL_CUSTOM_GROUP.ANZSingleClass</v>
          </cell>
          <cell r="I100">
            <v>0.3</v>
          </cell>
          <cell r="J100" t="str">
            <v>n/a</v>
          </cell>
          <cell r="K100" t="str">
            <v>n/a</v>
          </cell>
          <cell r="L100">
            <v>4.5000000000000005E-3</v>
          </cell>
          <cell r="M100">
            <v>2.1904799999999999E-2</v>
          </cell>
          <cell r="N100">
            <v>1.90414E-2</v>
          </cell>
          <cell r="O100">
            <v>3.73408E-2</v>
          </cell>
          <cell r="P100">
            <v>6.2182199999999993E-2</v>
          </cell>
          <cell r="Q100">
            <v>6.4271599999999998E-2</v>
          </cell>
          <cell r="R100">
            <v>7.9213800000000001E-2</v>
          </cell>
        </row>
        <row r="101">
          <cell r="C101" t="str">
            <v>Janus Henderson Tactical Income Fund</v>
          </cell>
          <cell r="D101" t="str">
            <v>TL_CUSTOM_GROUP.OFMSingleClass</v>
          </cell>
          <cell r="E101">
            <v>1</v>
          </cell>
          <cell r="F101" t="str">
            <v>n/a</v>
          </cell>
          <cell r="G101" t="str">
            <v>n/a</v>
          </cell>
          <cell r="H101" t="str">
            <v>TL_CUSTOM_GROUP.ANZSingleClass</v>
          </cell>
          <cell r="I101">
            <v>0.3</v>
          </cell>
          <cell r="J101" t="str">
            <v>n/a</v>
          </cell>
          <cell r="K101" t="str">
            <v>n/a</v>
          </cell>
          <cell r="L101">
            <v>4.5000000000000005E-3</v>
          </cell>
          <cell r="M101">
            <v>2.1904799999999999E-2</v>
          </cell>
          <cell r="N101">
            <v>1.90414E-2</v>
          </cell>
          <cell r="O101">
            <v>3.73408E-2</v>
          </cell>
          <cell r="P101">
            <v>6.2182199999999993E-2</v>
          </cell>
          <cell r="Q101">
            <v>6.4271599999999998E-2</v>
          </cell>
          <cell r="R101">
            <v>7.9213800000000001E-2</v>
          </cell>
        </row>
        <row r="102">
          <cell r="C102" t="str">
            <v>Macquarie Australian Fixed Interest Fund</v>
          </cell>
          <cell r="D102" t="str">
            <v>TL_CUSTOM_GROUP.OFMSingleClass</v>
          </cell>
          <cell r="E102">
            <v>1</v>
          </cell>
          <cell r="F102" t="str">
            <v>n/a</v>
          </cell>
          <cell r="G102" t="str">
            <v>n/a</v>
          </cell>
          <cell r="H102" t="str">
            <v>TL_CUSTOM_GROUP.ANZSingleClass</v>
          </cell>
          <cell r="I102">
            <v>0.3</v>
          </cell>
          <cell r="J102" t="str">
            <v>n/a</v>
          </cell>
          <cell r="K102" t="str">
            <v>n/a</v>
          </cell>
          <cell r="L102">
            <v>4.0000000000000001E-3</v>
          </cell>
          <cell r="M102">
            <v>2.1904799999999999E-2</v>
          </cell>
          <cell r="N102">
            <v>1.90414E-2</v>
          </cell>
          <cell r="O102">
            <v>3.73408E-2</v>
          </cell>
          <cell r="P102">
            <v>6.2182199999999993E-2</v>
          </cell>
          <cell r="Q102">
            <v>6.4271599999999998E-2</v>
          </cell>
          <cell r="R102">
            <v>7.9213800000000001E-2</v>
          </cell>
        </row>
        <row r="103">
          <cell r="C103" t="str">
            <v>Macquarie Corporate Bond Fund (Class A)</v>
          </cell>
          <cell r="D103" t="str">
            <v>TL_CUSTOM_GROUP.OFMSingleClass</v>
          </cell>
          <cell r="E103">
            <v>1</v>
          </cell>
          <cell r="F103" t="str">
            <v>n/a</v>
          </cell>
          <cell r="G103" t="str">
            <v>n/a</v>
          </cell>
          <cell r="H103" t="str">
            <v>TL_CUSTOM_GROUP.ANZSingleClass</v>
          </cell>
          <cell r="I103">
            <v>0.3</v>
          </cell>
          <cell r="J103" t="str">
            <v>n/a</v>
          </cell>
          <cell r="K103" t="str">
            <v>n/a</v>
          </cell>
          <cell r="L103">
            <v>5.6000000000000008E-3</v>
          </cell>
          <cell r="M103">
            <v>2.1904799999999999E-2</v>
          </cell>
          <cell r="N103">
            <v>1.90414E-2</v>
          </cell>
          <cell r="O103">
            <v>3.73408E-2</v>
          </cell>
          <cell r="P103">
            <v>6.2182199999999993E-2</v>
          </cell>
          <cell r="Q103">
            <v>6.4271599999999998E-2</v>
          </cell>
          <cell r="R103">
            <v>7.9213800000000001E-2</v>
          </cell>
        </row>
        <row r="104">
          <cell r="C104" t="str">
            <v>MLC Wholesale Horizon 1 Bond Portfolio** ³</v>
          </cell>
          <cell r="D104" t="str">
            <v>TL_CUSTOM_GROUP.OFMSingleClass</v>
          </cell>
          <cell r="E104">
            <v>1</v>
          </cell>
          <cell r="F104" t="str">
            <v>n/a</v>
          </cell>
          <cell r="G104" t="str">
            <v>n/a</v>
          </cell>
          <cell r="H104" t="str">
            <v>TL_CUSTOM_GROUP.ANZSingleClass</v>
          </cell>
          <cell r="I104">
            <v>0.3</v>
          </cell>
          <cell r="J104" t="str">
            <v>n/a</v>
          </cell>
          <cell r="K104" t="str">
            <v>n/a</v>
          </cell>
          <cell r="L104">
            <v>5.0000000000000001E-3</v>
          </cell>
          <cell r="M104">
            <v>2.1904799999999999E-2</v>
          </cell>
          <cell r="N104">
            <v>1.90414E-2</v>
          </cell>
          <cell r="O104">
            <v>3.73408E-2</v>
          </cell>
          <cell r="P104">
            <v>6.2182199999999993E-2</v>
          </cell>
          <cell r="Q104">
            <v>6.4271599999999998E-2</v>
          </cell>
          <cell r="R104">
            <v>7.9213800000000001E-2</v>
          </cell>
        </row>
        <row r="105">
          <cell r="C105" t="str">
            <v>Optimix Wholesale Australian Fixed Interest Trust (Class B)**</v>
          </cell>
          <cell r="D105" t="str">
            <v>TL_CUSTOM_GROUP.OFMSingleClass</v>
          </cell>
          <cell r="E105">
            <v>1</v>
          </cell>
          <cell r="F105" t="str">
            <v>n/a</v>
          </cell>
          <cell r="G105" t="str">
            <v>n/a</v>
          </cell>
          <cell r="H105" t="str">
            <v>TL_CUSTOM_GROUP.ANZSingleClass</v>
          </cell>
          <cell r="I105">
            <v>0.3</v>
          </cell>
          <cell r="J105" t="str">
            <v>n/a</v>
          </cell>
          <cell r="K105" t="str">
            <v>n/a</v>
          </cell>
          <cell r="L105">
            <v>5.1000000000000004E-3</v>
          </cell>
          <cell r="M105">
            <v>2.1904799999999999E-2</v>
          </cell>
          <cell r="N105">
            <v>1.90414E-2</v>
          </cell>
          <cell r="O105">
            <v>3.73408E-2</v>
          </cell>
          <cell r="P105">
            <v>6.2182199999999993E-2</v>
          </cell>
          <cell r="Q105">
            <v>6.4271599999999998E-2</v>
          </cell>
          <cell r="R105">
            <v>7.9213800000000001E-2</v>
          </cell>
        </row>
        <row r="106">
          <cell r="C106" t="str">
            <v>Pendal Fixed Interest Fund</v>
          </cell>
          <cell r="D106" t="str">
            <v>TL_CUSTOM_GROUP.OFMSingleClass</v>
          </cell>
          <cell r="E106">
            <v>1</v>
          </cell>
          <cell r="F106" t="str">
            <v>n/a</v>
          </cell>
          <cell r="G106" t="str">
            <v>n/a</v>
          </cell>
          <cell r="H106" t="str">
            <v>TL_CUSTOM_GROUP.ANZSingleClass</v>
          </cell>
          <cell r="I106">
            <v>0.3</v>
          </cell>
          <cell r="J106" t="str">
            <v>n/a</v>
          </cell>
          <cell r="K106" t="str">
            <v>n/a</v>
          </cell>
          <cell r="L106">
            <v>4.5000000000000005E-3</v>
          </cell>
          <cell r="M106">
            <v>2.1904799999999999E-2</v>
          </cell>
          <cell r="N106">
            <v>1.90414E-2</v>
          </cell>
          <cell r="O106">
            <v>3.73408E-2</v>
          </cell>
          <cell r="P106">
            <v>6.2182199999999993E-2</v>
          </cell>
          <cell r="Q106">
            <v>6.4271599999999998E-2</v>
          </cell>
          <cell r="R106">
            <v>7.9213800000000001E-2</v>
          </cell>
        </row>
        <row r="107">
          <cell r="C107" t="str">
            <v>Pendal Sustainable Australian Fixed Interest Fund</v>
          </cell>
          <cell r="D107" t="str">
            <v>TL_CUSTOM_GROUP.OFMSingleClass</v>
          </cell>
          <cell r="E107">
            <v>1</v>
          </cell>
          <cell r="F107" t="str">
            <v>n/a</v>
          </cell>
          <cell r="G107" t="str">
            <v>n/a</v>
          </cell>
          <cell r="H107" t="str">
            <v>TL_CUSTOM_GROUP.ANZSingleClass</v>
          </cell>
          <cell r="I107">
            <v>0.3</v>
          </cell>
          <cell r="J107" t="str">
            <v>n/a</v>
          </cell>
          <cell r="K107" t="str">
            <v>n/a</v>
          </cell>
          <cell r="L107">
            <v>4.0000000000000001E-3</v>
          </cell>
          <cell r="M107">
            <v>2.1904799999999999E-2</v>
          </cell>
          <cell r="N107">
            <v>1.90414E-2</v>
          </cell>
          <cell r="O107">
            <v>3.73408E-2</v>
          </cell>
          <cell r="P107">
            <v>6.2182199999999993E-2</v>
          </cell>
          <cell r="Q107">
            <v>6.4271599999999998E-2</v>
          </cell>
          <cell r="R107">
            <v>7.9213800000000001E-2</v>
          </cell>
        </row>
        <row r="108">
          <cell r="C108" t="str">
            <v>Perpetual Exact Market Return Fund</v>
          </cell>
          <cell r="D108" t="str">
            <v>TL_CUSTOM_GROUP.OFMSingleClass</v>
          </cell>
          <cell r="E108">
            <v>1</v>
          </cell>
          <cell r="F108" t="str">
            <v>n/a</v>
          </cell>
          <cell r="G108" t="str">
            <v>n/a</v>
          </cell>
          <cell r="H108" t="str">
            <v>TL_CUSTOM_GROUP.ANZSingleClass</v>
          </cell>
          <cell r="I108">
            <v>0.3</v>
          </cell>
          <cell r="J108" t="str">
            <v>n/a</v>
          </cell>
          <cell r="K108" t="str">
            <v>n/a</v>
          </cell>
          <cell r="L108">
            <v>0</v>
          </cell>
          <cell r="M108">
            <v>2.1904799999999999E-2</v>
          </cell>
          <cell r="N108">
            <v>1.90414E-2</v>
          </cell>
          <cell r="O108">
            <v>3.73408E-2</v>
          </cell>
          <cell r="P108">
            <v>6.2182199999999993E-2</v>
          </cell>
          <cell r="Q108">
            <v>6.4271599999999998E-2</v>
          </cell>
          <cell r="R108">
            <v>7.9213800000000001E-2</v>
          </cell>
        </row>
        <row r="109">
          <cell r="C109" t="str">
            <v>PIMCO Australian Bond Fund (Wholesale Class)</v>
          </cell>
          <cell r="D109" t="str">
            <v>TL_CUSTOM_GROUP.OFMSingleClass</v>
          </cell>
          <cell r="E109">
            <v>1</v>
          </cell>
          <cell r="F109" t="str">
            <v>n/a</v>
          </cell>
          <cell r="G109" t="str">
            <v>n/a</v>
          </cell>
          <cell r="H109" t="str">
            <v>TL_CUSTOM_GROUP.ANZSingleClass</v>
          </cell>
          <cell r="I109">
            <v>0.3</v>
          </cell>
          <cell r="J109" t="str">
            <v>n/a</v>
          </cell>
          <cell r="K109" t="str">
            <v>n/a</v>
          </cell>
          <cell r="L109">
            <v>5.1000000000000004E-3</v>
          </cell>
          <cell r="M109">
            <v>2.1904799999999999E-2</v>
          </cell>
          <cell r="N109">
            <v>1.90414E-2</v>
          </cell>
          <cell r="O109">
            <v>3.73408E-2</v>
          </cell>
          <cell r="P109">
            <v>6.2182199999999993E-2</v>
          </cell>
          <cell r="Q109">
            <v>6.4271599999999998E-2</v>
          </cell>
          <cell r="R109">
            <v>7.9213800000000001E-2</v>
          </cell>
        </row>
        <row r="110">
          <cell r="C110" t="str">
            <v>PIMCO Wholesale Australian Short Term Bond Fund</v>
          </cell>
          <cell r="D110" t="str">
            <v>TL_CUSTOM_GROUP.OFMSingleClass</v>
          </cell>
          <cell r="E110">
            <v>1</v>
          </cell>
          <cell r="F110" t="str">
            <v>n/a</v>
          </cell>
          <cell r="G110" t="str">
            <v>n/a</v>
          </cell>
          <cell r="H110" t="str">
            <v>TL_CUSTOM_GROUP.ANZSingleClass</v>
          </cell>
          <cell r="I110">
            <v>0.3</v>
          </cell>
          <cell r="J110" t="str">
            <v>n/a</v>
          </cell>
          <cell r="K110" t="str">
            <v>n/a</v>
          </cell>
          <cell r="L110">
            <v>6.5000000000000006E-3</v>
          </cell>
          <cell r="M110">
            <v>2.1904799999999999E-2</v>
          </cell>
          <cell r="N110">
            <v>1.90414E-2</v>
          </cell>
          <cell r="O110">
            <v>3.73408E-2</v>
          </cell>
          <cell r="P110">
            <v>6.2182199999999993E-2</v>
          </cell>
          <cell r="Q110">
            <v>6.4271599999999998E-2</v>
          </cell>
          <cell r="R110">
            <v>7.9213800000000001E-2</v>
          </cell>
        </row>
        <row r="111">
          <cell r="C111" t="str">
            <v>Schroder Fixed Income Fund (Wholesale Class)</v>
          </cell>
          <cell r="D111" t="str">
            <v>TL_CUSTOM_GROUP.OFMSingleClass</v>
          </cell>
          <cell r="E111">
            <v>1</v>
          </cell>
          <cell r="F111" t="str">
            <v>n/a</v>
          </cell>
          <cell r="G111" t="str">
            <v>n/a</v>
          </cell>
          <cell r="H111" t="str">
            <v>TL_CUSTOM_GROUP.ANZSingleClass</v>
          </cell>
          <cell r="I111">
            <v>0.3</v>
          </cell>
          <cell r="J111" t="str">
            <v>n/a</v>
          </cell>
          <cell r="K111" t="str">
            <v>n/a</v>
          </cell>
          <cell r="L111">
            <v>4.5000000000000005E-3</v>
          </cell>
          <cell r="M111">
            <v>2.1904799999999999E-2</v>
          </cell>
          <cell r="N111">
            <v>1.90414E-2</v>
          </cell>
          <cell r="O111">
            <v>3.73408E-2</v>
          </cell>
          <cell r="P111">
            <v>6.2182199999999993E-2</v>
          </cell>
          <cell r="Q111">
            <v>6.4271599999999998E-2</v>
          </cell>
          <cell r="R111">
            <v>7.9213800000000001E-2</v>
          </cell>
        </row>
        <row r="112">
          <cell r="C112" t="str">
            <v>UBS Australian Bond Fund</v>
          </cell>
          <cell r="D112" t="str">
            <v>TL_CUSTOM_GROUP.OFMSingleClass</v>
          </cell>
          <cell r="E112">
            <v>1</v>
          </cell>
          <cell r="F112" t="str">
            <v>n/a</v>
          </cell>
          <cell r="G112" t="str">
            <v>n/a</v>
          </cell>
          <cell r="H112" t="str">
            <v>TL_CUSTOM_GROUP.ANZSingleClass</v>
          </cell>
          <cell r="I112">
            <v>0.3</v>
          </cell>
          <cell r="J112" t="str">
            <v>n/a</v>
          </cell>
          <cell r="K112" t="str">
            <v>n/a</v>
          </cell>
          <cell r="L112">
            <v>4.5000000000000005E-3</v>
          </cell>
          <cell r="M112">
            <v>2.1904799999999999E-2</v>
          </cell>
          <cell r="N112">
            <v>1.90414E-2</v>
          </cell>
          <cell r="O112">
            <v>3.73408E-2</v>
          </cell>
          <cell r="P112">
            <v>6.2182199999999993E-2</v>
          </cell>
          <cell r="Q112">
            <v>6.4271599999999998E-2</v>
          </cell>
          <cell r="R112">
            <v>7.9213800000000001E-2</v>
          </cell>
        </row>
        <row r="113">
          <cell r="C113" t="str">
            <v>UBS Short-Term Fixed Income Fund</v>
          </cell>
          <cell r="D113" t="str">
            <v>TL_CUSTOM_GROUP.OFMSingleClass</v>
          </cell>
          <cell r="E113">
            <v>1</v>
          </cell>
          <cell r="F113" t="str">
            <v>n/a</v>
          </cell>
          <cell r="G113" t="str">
            <v>n/a</v>
          </cell>
          <cell r="H113" t="str">
            <v>TL_CUSTOM_GROUP.ANZSingleClass</v>
          </cell>
          <cell r="I113">
            <v>0.3</v>
          </cell>
          <cell r="J113" t="str">
            <v>n/a</v>
          </cell>
          <cell r="K113" t="str">
            <v>n/a</v>
          </cell>
          <cell r="L113">
            <v>2E-3</v>
          </cell>
          <cell r="M113">
            <v>2.1904799999999999E-2</v>
          </cell>
          <cell r="N113">
            <v>1.90414E-2</v>
          </cell>
          <cell r="O113">
            <v>3.73408E-2</v>
          </cell>
          <cell r="P113">
            <v>6.2182199999999993E-2</v>
          </cell>
          <cell r="Q113">
            <v>6.4271599999999998E-2</v>
          </cell>
          <cell r="R113">
            <v>7.9213800000000001E-2</v>
          </cell>
        </row>
        <row r="114">
          <cell r="C114" t="str">
            <v>Vanguard Australian Fixed Interest Index Fund</v>
          </cell>
          <cell r="D114" t="str">
            <v>TL_CUSTOM_GROUP.OFMSingleClass</v>
          </cell>
          <cell r="E114">
            <v>1</v>
          </cell>
          <cell r="F114" t="str">
            <v>n/a</v>
          </cell>
          <cell r="G114" t="str">
            <v>n/a</v>
          </cell>
          <cell r="H114" t="str">
            <v>TL_CUSTOM_GROUP.ANZSingleClass</v>
          </cell>
          <cell r="I114">
            <v>0.3</v>
          </cell>
          <cell r="J114" t="str">
            <v>n/a</v>
          </cell>
          <cell r="K114" t="str">
            <v>n/a</v>
          </cell>
          <cell r="L114">
            <v>1.9E-3</v>
          </cell>
          <cell r="M114">
            <v>2.1904799999999999E-2</v>
          </cell>
          <cell r="N114">
            <v>1.90414E-2</v>
          </cell>
          <cell r="O114">
            <v>3.73408E-2</v>
          </cell>
          <cell r="P114">
            <v>6.2182199999999993E-2</v>
          </cell>
          <cell r="Q114">
            <v>6.4271599999999998E-2</v>
          </cell>
          <cell r="R114">
            <v>7.9213800000000001E-2</v>
          </cell>
        </row>
        <row r="115">
          <cell r="C115" t="str">
            <v>Vanguard Cash Reserve Fund</v>
          </cell>
          <cell r="D115" t="str">
            <v>TL_CUSTOM_GROUP.OFMSingleClass</v>
          </cell>
          <cell r="E115">
            <v>1</v>
          </cell>
          <cell r="F115" t="str">
            <v>n/a</v>
          </cell>
          <cell r="G115" t="str">
            <v>n/a</v>
          </cell>
          <cell r="H115" t="str">
            <v>TL_CUSTOM_GROUP.ANZSingleClass</v>
          </cell>
          <cell r="I115">
            <v>0.3</v>
          </cell>
          <cell r="J115" t="str">
            <v>n/a</v>
          </cell>
          <cell r="K115" t="str">
            <v>n/a</v>
          </cell>
          <cell r="L115">
            <v>1.5E-3</v>
          </cell>
          <cell r="M115">
            <v>2.1904799999999999E-2</v>
          </cell>
          <cell r="N115">
            <v>1.90414E-2</v>
          </cell>
          <cell r="O115">
            <v>3.73408E-2</v>
          </cell>
          <cell r="P115">
            <v>6.2182199999999993E-2</v>
          </cell>
          <cell r="Q115">
            <v>6.4271599999999998E-2</v>
          </cell>
          <cell r="R115">
            <v>7.9213800000000001E-2</v>
          </cell>
        </row>
        <row r="116">
          <cell r="C116" t="str">
            <v>Vanguard Short-Term Fixed Interest Fund</v>
          </cell>
          <cell r="D116" t="str">
            <v>TL_CUSTOM_GROUP.OFMSingleClass</v>
          </cell>
          <cell r="E116">
            <v>1</v>
          </cell>
          <cell r="F116" t="str">
            <v>n/a</v>
          </cell>
          <cell r="G116" t="str">
            <v>n/a</v>
          </cell>
          <cell r="H116" t="str">
            <v>TL_CUSTOM_GROUP.ANZSingleClass</v>
          </cell>
          <cell r="I116">
            <v>0.3</v>
          </cell>
          <cell r="J116" t="str">
            <v>n/a</v>
          </cell>
          <cell r="K116" t="str">
            <v>n/a</v>
          </cell>
          <cell r="L116">
            <v>1.9E-3</v>
          </cell>
          <cell r="M116">
            <v>2.1904799999999999E-2</v>
          </cell>
          <cell r="N116">
            <v>1.90414E-2</v>
          </cell>
          <cell r="O116">
            <v>3.73408E-2</v>
          </cell>
          <cell r="P116">
            <v>6.2182199999999993E-2</v>
          </cell>
          <cell r="Q116">
            <v>6.4271599999999998E-2</v>
          </cell>
          <cell r="R116">
            <v>7.9213800000000001E-2</v>
          </cell>
        </row>
        <row r="117">
          <cell r="C117" t="str">
            <v>Western Asset Australian Bond Fund</v>
          </cell>
          <cell r="D117" t="str">
            <v>TL_CUSTOM_GROUP.OFMSingleClass</v>
          </cell>
          <cell r="E117">
            <v>1</v>
          </cell>
          <cell r="F117" t="str">
            <v>n/a</v>
          </cell>
          <cell r="G117" t="str">
            <v>n/a</v>
          </cell>
          <cell r="H117" t="str">
            <v>TL_CUSTOM_GROUP.ANZSingleClass</v>
          </cell>
          <cell r="I117">
            <v>0.3</v>
          </cell>
          <cell r="J117" t="str">
            <v>n/a</v>
          </cell>
          <cell r="K117" t="str">
            <v>n/a</v>
          </cell>
          <cell r="L117">
            <v>4.1999999999999997E-3</v>
          </cell>
          <cell r="M117">
            <v>2.1904799999999999E-2</v>
          </cell>
          <cell r="N117">
            <v>1.90414E-2</v>
          </cell>
          <cell r="O117">
            <v>3.73408E-2</v>
          </cell>
          <cell r="P117">
            <v>6.2182199999999993E-2</v>
          </cell>
          <cell r="Q117">
            <v>6.4271599999999998E-2</v>
          </cell>
          <cell r="R117">
            <v>7.9213800000000001E-2</v>
          </cell>
        </row>
        <row r="118">
          <cell r="C118" t="str">
            <v>Yarra Australian Bond Fund</v>
          </cell>
          <cell r="D118" t="str">
            <v>TL_CUSTOM_GROUP.OFMSingleClass</v>
          </cell>
          <cell r="E118">
            <v>1</v>
          </cell>
          <cell r="F118" t="str">
            <v>n/a</v>
          </cell>
          <cell r="G118" t="str">
            <v>n/a</v>
          </cell>
          <cell r="H118" t="str">
            <v>TL_CUSTOM_GROUP.ANZSingleClass</v>
          </cell>
          <cell r="I118">
            <v>0.3</v>
          </cell>
          <cell r="J118" t="str">
            <v>n/a</v>
          </cell>
          <cell r="K118" t="str">
            <v>n/a</v>
          </cell>
          <cell r="L118">
            <v>3.0000000000000001E-3</v>
          </cell>
          <cell r="M118">
            <v>2.1904799999999999E-2</v>
          </cell>
          <cell r="N118">
            <v>1.90414E-2</v>
          </cell>
          <cell r="O118">
            <v>3.73408E-2</v>
          </cell>
          <cell r="P118">
            <v>6.2182199999999993E-2</v>
          </cell>
          <cell r="Q118">
            <v>6.4271599999999998E-2</v>
          </cell>
          <cell r="R118">
            <v>7.9213800000000001E-2</v>
          </cell>
        </row>
        <row r="119">
          <cell r="C119"/>
          <cell r="D119"/>
          <cell r="E119"/>
          <cell r="F119"/>
          <cell r="G119"/>
          <cell r="H119"/>
          <cell r="I119"/>
          <cell r="J119"/>
          <cell r="K119"/>
          <cell r="L119"/>
          <cell r="M119"/>
          <cell r="N119"/>
          <cell r="O119"/>
          <cell r="P119"/>
          <cell r="Q119"/>
          <cell r="R119"/>
        </row>
        <row r="120">
          <cell r="C120" t="str">
            <v>International Fixed Interest</v>
          </cell>
          <cell r="D120"/>
          <cell r="E120"/>
          <cell r="F120"/>
          <cell r="G120"/>
          <cell r="H120"/>
          <cell r="I120"/>
          <cell r="J120"/>
          <cell r="K120"/>
          <cell r="L120"/>
          <cell r="M120"/>
          <cell r="N120"/>
          <cell r="O120"/>
          <cell r="P120"/>
          <cell r="Q120"/>
          <cell r="R120"/>
        </row>
        <row r="121">
          <cell r="C121" t="str">
            <v>Colchester Global Government Bond Fund (Class I)</v>
          </cell>
          <cell r="D121" t="str">
            <v>TL_CUSTOM_GROUP.OFMSingleClass</v>
          </cell>
          <cell r="E121">
            <v>1</v>
          </cell>
          <cell r="F121" t="str">
            <v>n/a</v>
          </cell>
          <cell r="G121" t="str">
            <v>n/a</v>
          </cell>
          <cell r="H121" t="str">
            <v>TL_CUSTOM_GROUP.ANZSingleClass</v>
          </cell>
          <cell r="I121">
            <v>0.3</v>
          </cell>
          <cell r="J121" t="str">
            <v>n/a</v>
          </cell>
          <cell r="K121" t="str">
            <v>n/a</v>
          </cell>
          <cell r="L121">
            <v>6.1999999999999998E-3</v>
          </cell>
          <cell r="M121">
            <v>2.1904799999999999E-2</v>
          </cell>
          <cell r="N121">
            <v>1.90414E-2</v>
          </cell>
          <cell r="O121">
            <v>3.73408E-2</v>
          </cell>
          <cell r="P121">
            <v>6.2182199999999993E-2</v>
          </cell>
          <cell r="Q121">
            <v>6.4271599999999998E-2</v>
          </cell>
          <cell r="R121">
            <v>7.9213800000000001E-2</v>
          </cell>
        </row>
        <row r="122">
          <cell r="C122" t="str">
            <v>PIMCO ESG Global Bond Fund (Wholesale Class)</v>
          </cell>
          <cell r="D122" t="str">
            <v>TL_CUSTOM_GROUP.OFMSingleClass</v>
          </cell>
          <cell r="E122">
            <v>1</v>
          </cell>
          <cell r="F122" t="str">
            <v>n/a</v>
          </cell>
          <cell r="G122" t="str">
            <v>n/a</v>
          </cell>
          <cell r="H122" t="str">
            <v>TL_CUSTOM_GROUP.ANZSingleClass</v>
          </cell>
          <cell r="I122">
            <v>0.3</v>
          </cell>
          <cell r="J122" t="str">
            <v>n/a</v>
          </cell>
          <cell r="K122" t="str">
            <v>n/a</v>
          </cell>
          <cell r="L122">
            <v>7.9000000000000008E-3</v>
          </cell>
          <cell r="M122">
            <v>2.1904799999999999E-2</v>
          </cell>
          <cell r="N122">
            <v>1.90414E-2</v>
          </cell>
          <cell r="O122">
            <v>3.73408E-2</v>
          </cell>
          <cell r="P122">
            <v>6.2182199999999993E-2</v>
          </cell>
          <cell r="Q122">
            <v>6.4271599999999998E-2</v>
          </cell>
          <cell r="R122">
            <v>7.9213800000000001E-2</v>
          </cell>
        </row>
        <row r="123">
          <cell r="C123" t="str">
            <v>PIMCO Global Bond Fund (Wholesale Class)</v>
          </cell>
          <cell r="D123" t="str">
            <v>TL_CUSTOM_GROUP.OFMSingleClass</v>
          </cell>
          <cell r="E123">
            <v>1</v>
          </cell>
          <cell r="F123" t="str">
            <v>n/a</v>
          </cell>
          <cell r="G123" t="str">
            <v>n/a</v>
          </cell>
          <cell r="H123" t="str">
            <v>TL_CUSTOM_GROUP.ANZSingleClass</v>
          </cell>
          <cell r="I123">
            <v>0.3</v>
          </cell>
          <cell r="J123" t="str">
            <v>n/a</v>
          </cell>
          <cell r="K123" t="str">
            <v>n/a</v>
          </cell>
          <cell r="L123">
            <v>5.5000000000000005E-3</v>
          </cell>
          <cell r="M123">
            <v>2.1904799999999999E-2</v>
          </cell>
          <cell r="N123">
            <v>1.90414E-2</v>
          </cell>
          <cell r="O123">
            <v>3.73408E-2</v>
          </cell>
          <cell r="P123">
            <v>6.2182199999999993E-2</v>
          </cell>
          <cell r="Q123">
            <v>6.4271599999999998E-2</v>
          </cell>
          <cell r="R123">
            <v>7.9213800000000001E-2</v>
          </cell>
        </row>
        <row r="124">
          <cell r="C124" t="str">
            <v>T. Rowe Price Dynamic Global Bond Fund</v>
          </cell>
          <cell r="D124" t="str">
            <v>TL_CUSTOM_GROUP.OFMSingleClass</v>
          </cell>
          <cell r="E124">
            <v>1</v>
          </cell>
          <cell r="F124" t="str">
            <v>n/a</v>
          </cell>
          <cell r="G124" t="str">
            <v>n/a</v>
          </cell>
          <cell r="H124" t="str">
            <v>TL_CUSTOM_GROUP.ANZSingleClass</v>
          </cell>
          <cell r="I124">
            <v>0.3</v>
          </cell>
          <cell r="J124" t="str">
            <v>n/a</v>
          </cell>
          <cell r="K124" t="str">
            <v>n/a</v>
          </cell>
          <cell r="L124">
            <v>4.0000000000000001E-3</v>
          </cell>
          <cell r="M124">
            <v>2.1904799999999999E-2</v>
          </cell>
          <cell r="N124">
            <v>1.90414E-2</v>
          </cell>
          <cell r="O124">
            <v>3.73408E-2</v>
          </cell>
          <cell r="P124">
            <v>6.2182199999999993E-2</v>
          </cell>
          <cell r="Q124">
            <v>6.4271599999999998E-2</v>
          </cell>
          <cell r="R124">
            <v>7.9213800000000001E-2</v>
          </cell>
        </row>
        <row r="125">
          <cell r="C125" t="str">
            <v>Vanguard International Fixed Interest Index Fund (Hedged)</v>
          </cell>
          <cell r="D125" t="str">
            <v>TL_CUSTOM_GROUP.OFMSingleClass</v>
          </cell>
          <cell r="E125">
            <v>1</v>
          </cell>
          <cell r="F125" t="str">
            <v>n/a</v>
          </cell>
          <cell r="G125" t="str">
            <v>n/a</v>
          </cell>
          <cell r="H125" t="str">
            <v>TL_CUSTOM_GROUP.ANZSingleClass</v>
          </cell>
          <cell r="I125">
            <v>0.3</v>
          </cell>
          <cell r="J125" t="str">
            <v>n/a</v>
          </cell>
          <cell r="K125" t="str">
            <v>n/a</v>
          </cell>
          <cell r="L125">
            <v>2.5999999999999999E-3</v>
          </cell>
          <cell r="M125">
            <v>2.1904799999999999E-2</v>
          </cell>
          <cell r="N125">
            <v>1.90414E-2</v>
          </cell>
          <cell r="O125">
            <v>3.73408E-2</v>
          </cell>
          <cell r="P125">
            <v>6.2182199999999993E-2</v>
          </cell>
          <cell r="Q125">
            <v>6.4271599999999998E-2</v>
          </cell>
          <cell r="R125">
            <v>7.9213800000000001E-2</v>
          </cell>
        </row>
        <row r="126">
          <cell r="C126"/>
          <cell r="D126"/>
          <cell r="E126"/>
          <cell r="F126"/>
          <cell r="G126"/>
          <cell r="H126"/>
          <cell r="I126"/>
          <cell r="J126"/>
          <cell r="K126"/>
          <cell r="L126"/>
          <cell r="M126"/>
          <cell r="N126"/>
          <cell r="O126"/>
          <cell r="P126"/>
          <cell r="Q126"/>
          <cell r="R126"/>
        </row>
        <row r="127">
          <cell r="C127" t="str">
            <v>Diversified Fixed Interest</v>
          </cell>
          <cell r="D127"/>
          <cell r="E127"/>
          <cell r="F127"/>
          <cell r="G127"/>
          <cell r="H127"/>
          <cell r="I127"/>
          <cell r="J127"/>
          <cell r="K127"/>
          <cell r="L127"/>
          <cell r="M127"/>
          <cell r="N127"/>
          <cell r="O127"/>
          <cell r="P127"/>
          <cell r="Q127"/>
          <cell r="R127"/>
        </row>
        <row r="128">
          <cell r="C128" t="str">
            <v xml:space="preserve">Franklin Australian Absolute Return Bond Fund - Class A </v>
          </cell>
          <cell r="D128" t="str">
            <v>TL_CUSTOM_GROUP.OFMSingleClass</v>
          </cell>
          <cell r="E128">
            <v>1</v>
          </cell>
          <cell r="F128" t="str">
            <v>n/a</v>
          </cell>
          <cell r="G128" t="str">
            <v>n/a</v>
          </cell>
          <cell r="H128" t="str">
            <v>TL_CUSTOM_GROUP.ANZSingleClass</v>
          </cell>
          <cell r="I128">
            <v>0.3</v>
          </cell>
          <cell r="J128" t="str">
            <v>n/a</v>
          </cell>
          <cell r="K128" t="str">
            <v>n/a</v>
          </cell>
          <cell r="L128">
            <v>5.0000000000000001E-3</v>
          </cell>
          <cell r="M128">
            <v>2.1904799999999999E-2</v>
          </cell>
          <cell r="N128">
            <v>1.90414E-2</v>
          </cell>
          <cell r="O128">
            <v>3.73408E-2</v>
          </cell>
          <cell r="P128">
            <v>6.2182199999999993E-2</v>
          </cell>
          <cell r="Q128">
            <v>6.4271599999999998E-2</v>
          </cell>
          <cell r="R128">
            <v>7.9213800000000001E-2</v>
          </cell>
        </row>
        <row r="129">
          <cell r="C129" t="str">
            <v>MLC MultiActive Diversified Fixed Income**</v>
          </cell>
          <cell r="D129" t="str">
            <v>TL_CUSTOM_GROUP.OFMSingleClass</v>
          </cell>
          <cell r="E129">
            <v>1</v>
          </cell>
          <cell r="F129" t="str">
            <v>n/a</v>
          </cell>
          <cell r="G129" t="str">
            <v>n/a</v>
          </cell>
          <cell r="H129" t="str">
            <v>TL_CUSTOM_GROUP.ANZSingleClass</v>
          </cell>
          <cell r="I129">
            <v>0.3</v>
          </cell>
          <cell r="J129" t="str">
            <v>n/a</v>
          </cell>
          <cell r="K129" t="str">
            <v>n/a</v>
          </cell>
          <cell r="L129">
            <v>5.5999999999999999E-3</v>
          </cell>
          <cell r="M129">
            <v>2.1904799999999999E-2</v>
          </cell>
          <cell r="N129">
            <v>1.90414E-2</v>
          </cell>
          <cell r="O129">
            <v>3.73408E-2</v>
          </cell>
          <cell r="P129">
            <v>6.2182199999999993E-2</v>
          </cell>
          <cell r="Q129">
            <v>6.4271599999999998E-2</v>
          </cell>
          <cell r="R129">
            <v>7.9213800000000001E-2</v>
          </cell>
        </row>
        <row r="130">
          <cell r="C130" t="str">
            <v>Macquarie Dynamic Bond Fund</v>
          </cell>
          <cell r="D130" t="str">
            <v>TL_CUSTOM_GROUP.OFMSingleClass</v>
          </cell>
          <cell r="E130">
            <v>1</v>
          </cell>
          <cell r="F130" t="str">
            <v>n/a</v>
          </cell>
          <cell r="G130" t="str">
            <v>n/a</v>
          </cell>
          <cell r="H130" t="str">
            <v>TL_CUSTOM_GROUP.ANZSingleClass</v>
          </cell>
          <cell r="I130">
            <v>0.3</v>
          </cell>
          <cell r="J130" t="str">
            <v>n/a</v>
          </cell>
          <cell r="K130" t="str">
            <v>n/a</v>
          </cell>
          <cell r="L130">
            <v>6.1999999999999998E-3</v>
          </cell>
          <cell r="M130">
            <v>2.1904799999999999E-2</v>
          </cell>
          <cell r="N130">
            <v>1.90414E-2</v>
          </cell>
          <cell r="O130">
            <v>3.73408E-2</v>
          </cell>
          <cell r="P130">
            <v>6.2182199999999993E-2</v>
          </cell>
          <cell r="Q130">
            <v>6.4271599999999998E-2</v>
          </cell>
          <cell r="R130">
            <v>7.9213800000000001E-2</v>
          </cell>
        </row>
        <row r="131">
          <cell r="C131" t="str">
            <v>OnePath Wholesale Diversified Fixed Interest Trust**</v>
          </cell>
          <cell r="D131" t="str">
            <v>TL_CUSTOM_GROUP.OFMSingleClass</v>
          </cell>
          <cell r="E131">
            <v>1</v>
          </cell>
          <cell r="F131" t="str">
            <v>n/a</v>
          </cell>
          <cell r="G131" t="str">
            <v>n/a</v>
          </cell>
          <cell r="H131" t="str">
            <v>TL_CUSTOM_GROUP.ANZSingleClass</v>
          </cell>
          <cell r="I131">
            <v>0.3</v>
          </cell>
          <cell r="J131" t="str">
            <v>n/a</v>
          </cell>
          <cell r="K131" t="str">
            <v>n/a</v>
          </cell>
          <cell r="L131">
            <v>5.0000000000000001E-3</v>
          </cell>
          <cell r="M131">
            <v>2.1904799999999999E-2</v>
          </cell>
          <cell r="N131">
            <v>1.90414E-2</v>
          </cell>
          <cell r="O131">
            <v>3.73408E-2</v>
          </cell>
          <cell r="P131">
            <v>6.2182199999999993E-2</v>
          </cell>
          <cell r="Q131">
            <v>6.4271599999999998E-2</v>
          </cell>
          <cell r="R131">
            <v>7.9213800000000001E-2</v>
          </cell>
        </row>
        <row r="132">
          <cell r="C132" t="str">
            <v>Perpetual Diversified Income Fund</v>
          </cell>
          <cell r="D132" t="str">
            <v>TL_CUSTOM_GROUP.OFMSingleClass</v>
          </cell>
          <cell r="E132">
            <v>1</v>
          </cell>
          <cell r="F132" t="str">
            <v>n/a</v>
          </cell>
          <cell r="G132" t="str">
            <v>n/a</v>
          </cell>
          <cell r="H132" t="str">
            <v>TL_CUSTOM_GROUP.ANZSingleClass</v>
          </cell>
          <cell r="I132">
            <v>0.3</v>
          </cell>
          <cell r="J132" t="str">
            <v>n/a</v>
          </cell>
          <cell r="K132" t="str">
            <v>n/a</v>
          </cell>
          <cell r="L132">
            <v>6.0000000000000001E-3</v>
          </cell>
          <cell r="M132">
            <v>2.1904799999999999E-2</v>
          </cell>
          <cell r="N132">
            <v>1.90414E-2</v>
          </cell>
          <cell r="O132">
            <v>3.73408E-2</v>
          </cell>
          <cell r="P132">
            <v>6.2182199999999993E-2</v>
          </cell>
          <cell r="Q132">
            <v>6.4271599999999998E-2</v>
          </cell>
          <cell r="R132">
            <v>7.9213800000000001E-2</v>
          </cell>
        </row>
        <row r="133">
          <cell r="C133" t="str">
            <v>PIMCO Diversified Fixed Interest Fund (Wholesale Class)</v>
          </cell>
          <cell r="D133" t="str">
            <v>TL_CUSTOM_GROUP.OFMSingleClass</v>
          </cell>
          <cell r="E133">
            <v>1</v>
          </cell>
          <cell r="F133" t="str">
            <v>n/a</v>
          </cell>
          <cell r="G133" t="str">
            <v>n/a</v>
          </cell>
          <cell r="H133" t="str">
            <v>TL_CUSTOM_GROUP.ANZSingleClass</v>
          </cell>
          <cell r="I133">
            <v>0.3</v>
          </cell>
          <cell r="J133" t="str">
            <v>n/a</v>
          </cell>
          <cell r="K133" t="str">
            <v>n/a</v>
          </cell>
          <cell r="L133">
            <v>5.4000000000000003E-3</v>
          </cell>
          <cell r="M133">
            <v>2.1904799999999999E-2</v>
          </cell>
          <cell r="N133">
            <v>1.90414E-2</v>
          </cell>
          <cell r="O133">
            <v>3.73408E-2</v>
          </cell>
          <cell r="P133">
            <v>6.2182199999999993E-2</v>
          </cell>
          <cell r="Q133">
            <v>6.4271599999999998E-2</v>
          </cell>
          <cell r="R133">
            <v>7.9213800000000001E-2</v>
          </cell>
        </row>
        <row r="134">
          <cell r="C134" t="str">
            <v>UBS Diversified Fixed Income Fund</v>
          </cell>
          <cell r="D134" t="str">
            <v>TL_CUSTOM_GROUP.OFMSingleClass</v>
          </cell>
          <cell r="E134">
            <v>1</v>
          </cell>
          <cell r="F134" t="str">
            <v>n/a</v>
          </cell>
          <cell r="G134" t="str">
            <v>n/a</v>
          </cell>
          <cell r="H134" t="str">
            <v>TL_CUSTOM_GROUP.ANZSingleClass</v>
          </cell>
          <cell r="I134">
            <v>0.3</v>
          </cell>
          <cell r="J134" t="str">
            <v>n/a</v>
          </cell>
          <cell r="K134" t="str">
            <v>n/a</v>
          </cell>
          <cell r="L134">
            <v>5.5000000000000005E-3</v>
          </cell>
          <cell r="M134">
            <v>2.1904799999999999E-2</v>
          </cell>
          <cell r="N134">
            <v>1.90414E-2</v>
          </cell>
          <cell r="O134">
            <v>3.73408E-2</v>
          </cell>
          <cell r="P134">
            <v>6.2182199999999993E-2</v>
          </cell>
          <cell r="Q134">
            <v>6.4271599999999998E-2</v>
          </cell>
          <cell r="R134">
            <v>7.9213800000000001E-2</v>
          </cell>
        </row>
        <row r="135">
          <cell r="C135" t="str">
            <v>Vanguard Diversified Bond Index Fund</v>
          </cell>
          <cell r="D135" t="str">
            <v>TL_CUSTOM_GROUP.OFMSingleClass</v>
          </cell>
          <cell r="E135">
            <v>1</v>
          </cell>
          <cell r="F135" t="str">
            <v>n/a</v>
          </cell>
          <cell r="G135" t="str">
            <v>n/a</v>
          </cell>
          <cell r="H135" t="str">
            <v>TL_CUSTOM_GROUP.ANZSingleClass</v>
          </cell>
          <cell r="I135">
            <v>0.3</v>
          </cell>
          <cell r="J135" t="str">
            <v>n/a</v>
          </cell>
          <cell r="K135" t="str">
            <v>n/a</v>
          </cell>
          <cell r="L135">
            <v>2.8999999999999998E-3</v>
          </cell>
          <cell r="M135">
            <v>2.1904799999999999E-2</v>
          </cell>
          <cell r="N135">
            <v>1.90414E-2</v>
          </cell>
          <cell r="O135">
            <v>3.73408E-2</v>
          </cell>
          <cell r="P135">
            <v>6.2182199999999993E-2</v>
          </cell>
          <cell r="Q135">
            <v>6.4271599999999998E-2</v>
          </cell>
          <cell r="R135">
            <v>7.9213800000000001E-2</v>
          </cell>
        </row>
        <row r="136">
          <cell r="C136"/>
          <cell r="D136"/>
          <cell r="E136"/>
          <cell r="F136"/>
          <cell r="G136"/>
          <cell r="H136"/>
          <cell r="I136"/>
          <cell r="J136"/>
          <cell r="K136"/>
          <cell r="L136"/>
          <cell r="M136"/>
          <cell r="N136"/>
          <cell r="O136"/>
          <cell r="P136"/>
          <cell r="Q136"/>
          <cell r="R136"/>
        </row>
        <row r="137">
          <cell r="C137" t="str">
            <v xml:space="preserve">Fixed Interest - Unconstrained Bond </v>
          </cell>
          <cell r="D137"/>
          <cell r="E137"/>
          <cell r="F137"/>
          <cell r="G137"/>
          <cell r="H137"/>
          <cell r="I137"/>
          <cell r="J137"/>
          <cell r="K137"/>
          <cell r="L137"/>
          <cell r="M137"/>
          <cell r="N137"/>
          <cell r="O137"/>
          <cell r="P137"/>
          <cell r="Q137"/>
          <cell r="R137"/>
        </row>
        <row r="138">
          <cell r="C138" t="str">
            <v>Ardea Real Outcome Fund</v>
          </cell>
          <cell r="D138" t="str">
            <v>TL_CUSTOM_GROUP.OFMSingleClass</v>
          </cell>
          <cell r="E138">
            <v>1</v>
          </cell>
          <cell r="F138" t="str">
            <v>n/a</v>
          </cell>
          <cell r="G138" t="str">
            <v>n/a</v>
          </cell>
          <cell r="H138" t="str">
            <v>TL_CUSTOM_GROUP.ANZSingleClass</v>
          </cell>
          <cell r="I138">
            <v>0.3</v>
          </cell>
          <cell r="J138" t="str">
            <v>n/a</v>
          </cell>
          <cell r="K138" t="str">
            <v>n/a</v>
          </cell>
          <cell r="L138">
            <v>5.0000000000000001E-3</v>
          </cell>
          <cell r="M138">
            <v>2.1904799999999999E-2</v>
          </cell>
          <cell r="N138">
            <v>1.90414E-2</v>
          </cell>
          <cell r="O138">
            <v>3.73408E-2</v>
          </cell>
          <cell r="P138">
            <v>6.2182199999999993E-2</v>
          </cell>
          <cell r="Q138">
            <v>6.4271599999999998E-2</v>
          </cell>
          <cell r="R138">
            <v>7.9213800000000001E-2</v>
          </cell>
        </row>
        <row r="139">
          <cell r="C139"/>
          <cell r="D139"/>
          <cell r="E139"/>
          <cell r="F139"/>
          <cell r="G139"/>
          <cell r="H139"/>
          <cell r="I139"/>
          <cell r="J139"/>
          <cell r="K139"/>
          <cell r="L139"/>
          <cell r="M139"/>
          <cell r="N139"/>
          <cell r="O139"/>
          <cell r="P139"/>
          <cell r="Q139"/>
          <cell r="R139"/>
        </row>
        <row r="140">
          <cell r="C140" t="str">
            <v>Diversified Credit/Hybrid Income</v>
          </cell>
          <cell r="D140"/>
          <cell r="E140"/>
          <cell r="F140"/>
          <cell r="G140"/>
          <cell r="H140"/>
          <cell r="I140"/>
          <cell r="J140"/>
          <cell r="K140"/>
          <cell r="L140"/>
          <cell r="M140"/>
          <cell r="N140"/>
          <cell r="O140"/>
          <cell r="P140"/>
          <cell r="Q140"/>
          <cell r="R140"/>
        </row>
        <row r="141">
          <cell r="C141" t="str">
            <v>Bentham High Yield Fund</v>
          </cell>
          <cell r="D141" t="str">
            <v>TL_CUSTOM_GROUP.OFMSingleClass</v>
          </cell>
          <cell r="E141">
            <v>1</v>
          </cell>
          <cell r="F141" t="str">
            <v>n/a</v>
          </cell>
          <cell r="G141" t="str">
            <v>n/a</v>
          </cell>
          <cell r="H141" t="str">
            <v>TL_CUSTOM_GROUP.ANZSingleClass</v>
          </cell>
          <cell r="I141">
            <v>0.3</v>
          </cell>
          <cell r="J141" t="str">
            <v>n/a</v>
          </cell>
          <cell r="K141" t="str">
            <v>n/a</v>
          </cell>
          <cell r="L141">
            <v>6.7000000000000002E-3</v>
          </cell>
          <cell r="M141">
            <v>2.1904799999999999E-2</v>
          </cell>
          <cell r="N141">
            <v>1.90414E-2</v>
          </cell>
          <cell r="O141">
            <v>3.73408E-2</v>
          </cell>
          <cell r="P141">
            <v>6.2182199999999993E-2</v>
          </cell>
          <cell r="Q141">
            <v>6.4271599999999998E-2</v>
          </cell>
          <cell r="R141">
            <v>7.9213800000000001E-2</v>
          </cell>
        </row>
        <row r="142">
          <cell r="C142" t="str">
            <v>Bentham Syndicated Loan Fund</v>
          </cell>
          <cell r="D142" t="str">
            <v>TL_CUSTOM_GROUP.OFMSingleClass</v>
          </cell>
          <cell r="E142">
            <v>1</v>
          </cell>
          <cell r="F142" t="str">
            <v>n/a</v>
          </cell>
          <cell r="G142" t="str">
            <v>n/a</v>
          </cell>
          <cell r="H142" t="str">
            <v>TL_CUSTOM_GROUP.ANZSingleClass</v>
          </cell>
          <cell r="I142">
            <v>0.3</v>
          </cell>
          <cell r="J142" t="str">
            <v>n/a</v>
          </cell>
          <cell r="K142" t="str">
            <v>n/a</v>
          </cell>
          <cell r="L142">
            <v>8.3999999999999995E-3</v>
          </cell>
          <cell r="M142">
            <v>2.1904799999999999E-2</v>
          </cell>
          <cell r="N142">
            <v>1.90414E-2</v>
          </cell>
          <cell r="O142">
            <v>3.73408E-2</v>
          </cell>
          <cell r="P142">
            <v>6.2182199999999993E-2</v>
          </cell>
          <cell r="Q142">
            <v>6.4271599999999998E-2</v>
          </cell>
          <cell r="R142">
            <v>7.9213800000000001E-2</v>
          </cell>
        </row>
        <row r="143">
          <cell r="C143" t="str">
            <v>First Sentier Global Credit Income Fund</v>
          </cell>
          <cell r="D143" t="str">
            <v>TL_CUSTOM_GROUP.OFMSingleClass</v>
          </cell>
          <cell r="E143">
            <v>1</v>
          </cell>
          <cell r="F143" t="str">
            <v>n/a</v>
          </cell>
          <cell r="G143" t="str">
            <v>n/a</v>
          </cell>
          <cell r="H143" t="str">
            <v>TL_CUSTOM_GROUP.ANZSingleClass</v>
          </cell>
          <cell r="I143">
            <v>0.3</v>
          </cell>
          <cell r="J143" t="str">
            <v>n/a</v>
          </cell>
          <cell r="K143" t="str">
            <v>n/a</v>
          </cell>
          <cell r="L143">
            <v>6.1999999999999998E-3</v>
          </cell>
          <cell r="M143">
            <v>2.1904799999999999E-2</v>
          </cell>
          <cell r="N143">
            <v>1.90414E-2</v>
          </cell>
          <cell r="O143">
            <v>3.73408E-2</v>
          </cell>
          <cell r="P143">
            <v>6.2182199999999993E-2</v>
          </cell>
          <cell r="Q143">
            <v>6.4271599999999998E-2</v>
          </cell>
          <cell r="R143">
            <v>7.9213800000000001E-2</v>
          </cell>
        </row>
        <row r="144">
          <cell r="C144" t="str">
            <v>Invesco Wholesale Senior Secured Income Fund</v>
          </cell>
          <cell r="D144" t="str">
            <v>TL_CUSTOM_GROUP.OFMSingleClass</v>
          </cell>
          <cell r="E144">
            <v>1</v>
          </cell>
          <cell r="F144" t="str">
            <v>n/a</v>
          </cell>
          <cell r="G144" t="str">
            <v>n/a</v>
          </cell>
          <cell r="H144" t="str">
            <v>TL_CUSTOM_GROUP.ANZSingleClass</v>
          </cell>
          <cell r="I144">
            <v>0.3</v>
          </cell>
          <cell r="J144" t="str">
            <v>n/a</v>
          </cell>
          <cell r="K144" t="str">
            <v>n/a</v>
          </cell>
          <cell r="L144">
            <v>7.4999999999999997E-3</v>
          </cell>
          <cell r="M144">
            <v>2.1904799999999999E-2</v>
          </cell>
          <cell r="N144">
            <v>1.90414E-2</v>
          </cell>
          <cell r="O144">
            <v>3.73408E-2</v>
          </cell>
          <cell r="P144">
            <v>6.2182199999999993E-2</v>
          </cell>
          <cell r="Q144">
            <v>6.4271599999999998E-2</v>
          </cell>
          <cell r="R144">
            <v>7.9213800000000001E-2</v>
          </cell>
        </row>
        <row r="145">
          <cell r="C145" t="str">
            <v>Kapstream Absolute Return Income Fund</v>
          </cell>
          <cell r="D145" t="str">
            <v>TL_CUSTOM_GROUP.OFMSingleClass</v>
          </cell>
          <cell r="E145">
            <v>1</v>
          </cell>
          <cell r="F145" t="str">
            <v>n/a</v>
          </cell>
          <cell r="G145" t="str">
            <v>n/a</v>
          </cell>
          <cell r="H145" t="str">
            <v>TL_CUSTOM_GROUP.ANZSingleClass</v>
          </cell>
          <cell r="I145">
            <v>0.3</v>
          </cell>
          <cell r="J145" t="str">
            <v>n/a</v>
          </cell>
          <cell r="K145" t="str">
            <v>n/a</v>
          </cell>
          <cell r="L145">
            <v>5.5000000000000005E-3</v>
          </cell>
          <cell r="M145">
            <v>2.1904799999999999E-2</v>
          </cell>
          <cell r="N145">
            <v>1.90414E-2</v>
          </cell>
          <cell r="O145">
            <v>3.73408E-2</v>
          </cell>
          <cell r="P145">
            <v>6.2182199999999993E-2</v>
          </cell>
          <cell r="Q145">
            <v>6.4271599999999998E-2</v>
          </cell>
          <cell r="R145">
            <v>7.9213800000000001E-2</v>
          </cell>
        </row>
        <row r="146">
          <cell r="C146" t="str">
            <v>Macquarie Income Opportunities Fund</v>
          </cell>
          <cell r="D146" t="str">
            <v>TL_CUSTOM_GROUP.OFMSingleClass</v>
          </cell>
          <cell r="E146">
            <v>1</v>
          </cell>
          <cell r="F146" t="str">
            <v>n/a</v>
          </cell>
          <cell r="G146" t="str">
            <v>n/a</v>
          </cell>
          <cell r="H146" t="str">
            <v>TL_CUSTOM_GROUP.ANZSingleClass</v>
          </cell>
          <cell r="I146">
            <v>0.3</v>
          </cell>
          <cell r="J146" t="str">
            <v>n/a</v>
          </cell>
          <cell r="K146" t="str">
            <v>n/a</v>
          </cell>
          <cell r="L146">
            <v>5.0000000000000001E-3</v>
          </cell>
          <cell r="M146">
            <v>2.1904799999999999E-2</v>
          </cell>
          <cell r="N146">
            <v>1.90414E-2</v>
          </cell>
          <cell r="O146">
            <v>3.73408E-2</v>
          </cell>
          <cell r="P146">
            <v>6.2182199999999993E-2</v>
          </cell>
          <cell r="Q146">
            <v>6.4271599999999998E-2</v>
          </cell>
          <cell r="R146">
            <v>7.9213800000000001E-2</v>
          </cell>
        </row>
        <row r="147">
          <cell r="C147" t="str">
            <v>PM Capital Enhanced Yield Fund</v>
          </cell>
          <cell r="D147" t="str">
            <v>TL_CUSTOM_GROUP.OFMSingleClass</v>
          </cell>
          <cell r="E147">
            <v>1</v>
          </cell>
          <cell r="F147" t="str">
            <v>n/a</v>
          </cell>
          <cell r="G147" t="str">
            <v>n/a</v>
          </cell>
          <cell r="H147" t="str">
            <v>TL_CUSTOM_GROUP.ANZSingleClass</v>
          </cell>
          <cell r="I147">
            <v>0.3</v>
          </cell>
          <cell r="J147" t="str">
            <v>n/a</v>
          </cell>
          <cell r="K147" t="str">
            <v>n/a</v>
          </cell>
          <cell r="L147">
            <v>9.9000000000000008E-3</v>
          </cell>
          <cell r="M147">
            <v>2.1904799999999999E-2</v>
          </cell>
          <cell r="N147">
            <v>1.90414E-2</v>
          </cell>
          <cell r="O147">
            <v>3.73408E-2</v>
          </cell>
          <cell r="P147">
            <v>6.2182199999999993E-2</v>
          </cell>
          <cell r="Q147">
            <v>6.4271599999999998E-2</v>
          </cell>
          <cell r="R147">
            <v>7.9213800000000001E-2</v>
          </cell>
        </row>
        <row r="148">
          <cell r="C148" t="str">
            <v>Schroder Absolute Return Income Fund</v>
          </cell>
          <cell r="D148" t="str">
            <v>TL_CUSTOM_GROUP.OFMSingleClass</v>
          </cell>
          <cell r="E148">
            <v>1</v>
          </cell>
          <cell r="F148" t="str">
            <v>n/a</v>
          </cell>
          <cell r="G148" t="str">
            <v>n/a</v>
          </cell>
          <cell r="H148" t="str">
            <v>TL_CUSTOM_GROUP.ANZSingleClass</v>
          </cell>
          <cell r="I148">
            <v>0.3</v>
          </cell>
          <cell r="J148" t="str">
            <v>n/a</v>
          </cell>
          <cell r="K148" t="str">
            <v>n/a</v>
          </cell>
          <cell r="L148">
            <v>0</v>
          </cell>
          <cell r="M148">
            <v>2.1904799999999999E-2</v>
          </cell>
          <cell r="N148">
            <v>1.90414E-2</v>
          </cell>
          <cell r="O148">
            <v>3.73408E-2</v>
          </cell>
          <cell r="P148">
            <v>6.2182199999999993E-2</v>
          </cell>
          <cell r="Q148">
            <v>6.4271599999999998E-2</v>
          </cell>
          <cell r="R148">
            <v>7.9213800000000001E-2</v>
          </cell>
        </row>
        <row r="149">
          <cell r="C149" t="str">
            <v>UBS Income Solution Fund</v>
          </cell>
          <cell r="D149" t="str">
            <v>TL_CUSTOM_GROUP.OFMSingleClass</v>
          </cell>
          <cell r="E149">
            <v>1</v>
          </cell>
          <cell r="F149" t="str">
            <v>n/a</v>
          </cell>
          <cell r="G149" t="str">
            <v>n/a</v>
          </cell>
          <cell r="H149" t="str">
            <v>TL_CUSTOM_GROUP.ANZSingleClass</v>
          </cell>
          <cell r="I149">
            <v>0.3</v>
          </cell>
          <cell r="J149" t="str">
            <v>n/a</v>
          </cell>
          <cell r="K149" t="str">
            <v>n/a</v>
          </cell>
          <cell r="L149">
            <v>6.0000000000000001E-3</v>
          </cell>
          <cell r="M149">
            <v>2.1904799999999999E-2</v>
          </cell>
          <cell r="N149">
            <v>1.90414E-2</v>
          </cell>
          <cell r="O149">
            <v>3.73408E-2</v>
          </cell>
          <cell r="P149">
            <v>6.2182199999999993E-2</v>
          </cell>
          <cell r="Q149">
            <v>6.4271599999999998E-2</v>
          </cell>
          <cell r="R149">
            <v>7.9213800000000001E-2</v>
          </cell>
        </row>
        <row r="150">
          <cell r="C150" t="str">
            <v>Vanguard International Credit Securities Index Fund (Hedged)</v>
          </cell>
          <cell r="D150" t="str">
            <v>TL_CUSTOM_GROUP.OFMSingleClass</v>
          </cell>
          <cell r="E150">
            <v>1</v>
          </cell>
          <cell r="F150" t="str">
            <v>n/a</v>
          </cell>
          <cell r="G150" t="str">
            <v>n/a</v>
          </cell>
          <cell r="H150" t="str">
            <v>TL_CUSTOM_GROUP.ANZSingleClass</v>
          </cell>
          <cell r="I150">
            <v>0.3</v>
          </cell>
          <cell r="J150" t="str">
            <v>n/a</v>
          </cell>
          <cell r="K150" t="str">
            <v>n/a</v>
          </cell>
          <cell r="L150">
            <v>3.2000000000000002E-3</v>
          </cell>
          <cell r="M150">
            <v>2.1904799999999999E-2</v>
          </cell>
          <cell r="N150">
            <v>1.90414E-2</v>
          </cell>
          <cell r="O150">
            <v>3.73408E-2</v>
          </cell>
          <cell r="P150">
            <v>6.2182199999999993E-2</v>
          </cell>
          <cell r="Q150">
            <v>6.4271599999999998E-2</v>
          </cell>
          <cell r="R150">
            <v>7.9213800000000001E-2</v>
          </cell>
        </row>
        <row r="151">
          <cell r="C151"/>
          <cell r="D151"/>
          <cell r="E151"/>
          <cell r="F151"/>
          <cell r="G151"/>
          <cell r="H151"/>
          <cell r="I151"/>
          <cell r="J151"/>
          <cell r="K151"/>
          <cell r="L151"/>
          <cell r="M151"/>
          <cell r="N151"/>
          <cell r="O151"/>
          <cell r="P151"/>
          <cell r="Q151"/>
          <cell r="R151"/>
        </row>
        <row r="152">
          <cell r="C152" t="str">
            <v xml:space="preserve">Growth Fixed Income </v>
          </cell>
          <cell r="D152"/>
          <cell r="E152"/>
          <cell r="F152"/>
          <cell r="G152"/>
          <cell r="H152"/>
          <cell r="I152"/>
          <cell r="J152"/>
          <cell r="K152"/>
          <cell r="L152"/>
          <cell r="M152"/>
          <cell r="N152"/>
          <cell r="O152"/>
          <cell r="P152"/>
          <cell r="Q152"/>
          <cell r="R152"/>
        </row>
        <row r="153">
          <cell r="C153" t="str">
            <v>Bentham Global Income Fund</v>
          </cell>
          <cell r="D153" t="str">
            <v>TL_CUSTOM_GROUP.OFMSingleClass</v>
          </cell>
          <cell r="E153">
            <v>1</v>
          </cell>
          <cell r="F153" t="str">
            <v>n/a</v>
          </cell>
          <cell r="G153" t="str">
            <v>n/a</v>
          </cell>
          <cell r="H153" t="str">
            <v>TL_CUSTOM_GROUP.ANZSingleClass</v>
          </cell>
          <cell r="I153">
            <v>0.3</v>
          </cell>
          <cell r="J153" t="str">
            <v>n/a</v>
          </cell>
          <cell r="K153" t="str">
            <v>n/a</v>
          </cell>
          <cell r="L153">
            <v>7.7000000000000002E-3</v>
          </cell>
          <cell r="M153">
            <v>2.1904799999999999E-2</v>
          </cell>
          <cell r="N153">
            <v>1.90414E-2</v>
          </cell>
          <cell r="O153">
            <v>3.73408E-2</v>
          </cell>
          <cell r="P153">
            <v>6.2182199999999993E-2</v>
          </cell>
          <cell r="Q153">
            <v>6.4271599999999998E-2</v>
          </cell>
          <cell r="R153">
            <v>7.9213800000000001E-2</v>
          </cell>
        </row>
        <row r="154">
          <cell r="C154" t="str">
            <v>JP Morgan Global Strategic Bond Fund</v>
          </cell>
          <cell r="D154" t="str">
            <v>TL_CUSTOM_GROUP.OFMSingleClass</v>
          </cell>
          <cell r="E154">
            <v>1</v>
          </cell>
          <cell r="F154" t="str">
            <v>n/a</v>
          </cell>
          <cell r="G154" t="str">
            <v>n/a</v>
          </cell>
          <cell r="H154" t="str">
            <v>TL_CUSTOM_GROUP.ANZSingleClass</v>
          </cell>
          <cell r="I154">
            <v>0.3</v>
          </cell>
          <cell r="J154" t="str">
            <v>n/a</v>
          </cell>
          <cell r="K154" t="str">
            <v>n/a</v>
          </cell>
          <cell r="L154">
            <v>5.0000000000000001E-3</v>
          </cell>
          <cell r="M154">
            <v>2.1904799999999999E-2</v>
          </cell>
          <cell r="N154">
            <v>1.90414E-2</v>
          </cell>
          <cell r="O154">
            <v>3.73408E-2</v>
          </cell>
          <cell r="P154">
            <v>6.2182199999999993E-2</v>
          </cell>
          <cell r="Q154">
            <v>6.4271599999999998E-2</v>
          </cell>
          <cell r="R154">
            <v>7.9213800000000001E-2</v>
          </cell>
        </row>
        <row r="155">
          <cell r="C155" t="str">
            <v>Payden Global Income Opportunities Fund</v>
          </cell>
          <cell r="D155" t="str">
            <v>TL_CUSTOM_GROUP.OFMSingleClass</v>
          </cell>
          <cell r="E155">
            <v>1</v>
          </cell>
          <cell r="F155" t="str">
            <v>n/a</v>
          </cell>
          <cell r="G155" t="str">
            <v>n/a</v>
          </cell>
          <cell r="H155" t="str">
            <v>TL_CUSTOM_GROUP.ANZSingleClass</v>
          </cell>
          <cell r="I155">
            <v>0.3</v>
          </cell>
          <cell r="J155" t="str">
            <v>n/a</v>
          </cell>
          <cell r="K155" t="str">
            <v>n/a</v>
          </cell>
          <cell r="L155">
            <v>7.0999999999999995E-3</v>
          </cell>
          <cell r="M155">
            <v>2.1904799999999999E-2</v>
          </cell>
          <cell r="N155">
            <v>1.90414E-2</v>
          </cell>
          <cell r="O155">
            <v>3.73408E-2</v>
          </cell>
          <cell r="P155">
            <v>6.2182199999999993E-2</v>
          </cell>
          <cell r="Q155">
            <v>6.4271599999999998E-2</v>
          </cell>
          <cell r="R155">
            <v>7.9213800000000001E-2</v>
          </cell>
        </row>
        <row r="156">
          <cell r="C156" t="str">
            <v>PIMCO Income Fund (Wholesale Class)</v>
          </cell>
          <cell r="D156" t="str">
            <v>TL_CUSTOM_GROUP.OFMSingleClass</v>
          </cell>
          <cell r="E156">
            <v>1</v>
          </cell>
          <cell r="F156" t="str">
            <v>n/a</v>
          </cell>
          <cell r="G156" t="str">
            <v>n/a</v>
          </cell>
          <cell r="H156" t="str">
            <v>TL_CUSTOM_GROUP.ANZSingleClass</v>
          </cell>
          <cell r="I156">
            <v>0.3</v>
          </cell>
          <cell r="J156" t="str">
            <v>n/a</v>
          </cell>
          <cell r="K156" t="str">
            <v>n/a</v>
          </cell>
          <cell r="L156">
            <v>8.3000000000000001E-3</v>
          </cell>
          <cell r="M156">
            <v>2.1904799999999999E-2</v>
          </cell>
          <cell r="N156">
            <v>1.90414E-2</v>
          </cell>
          <cell r="O156">
            <v>3.73408E-2</v>
          </cell>
          <cell r="P156">
            <v>6.2182199999999993E-2</v>
          </cell>
          <cell r="Q156">
            <v>6.4271599999999998E-2</v>
          </cell>
          <cell r="R156">
            <v>7.9213800000000001E-2</v>
          </cell>
        </row>
        <row r="157">
          <cell r="C157"/>
          <cell r="D157"/>
          <cell r="E157"/>
          <cell r="F157"/>
          <cell r="G157"/>
          <cell r="H157"/>
          <cell r="I157"/>
          <cell r="J157"/>
          <cell r="K157"/>
          <cell r="L157"/>
          <cell r="M157"/>
          <cell r="N157"/>
          <cell r="O157"/>
          <cell r="P157"/>
          <cell r="Q157"/>
          <cell r="R157"/>
        </row>
        <row r="158">
          <cell r="C158" t="str">
            <v>Property - Australian</v>
          </cell>
          <cell r="D158"/>
          <cell r="E158"/>
          <cell r="F158"/>
          <cell r="G158"/>
          <cell r="H158"/>
          <cell r="I158"/>
          <cell r="J158"/>
          <cell r="K158"/>
          <cell r="L158"/>
          <cell r="M158"/>
          <cell r="N158"/>
          <cell r="O158"/>
          <cell r="P158"/>
          <cell r="Q158"/>
          <cell r="R158"/>
        </row>
        <row r="159">
          <cell r="C159" t="str">
            <v>Dexus AREIT Fund</v>
          </cell>
          <cell r="D159" t="str">
            <v>TL_CUSTOM_GROUP.OFMSingleClass</v>
          </cell>
          <cell r="E159">
            <v>1</v>
          </cell>
          <cell r="F159" t="str">
            <v>n/a</v>
          </cell>
          <cell r="G159" t="str">
            <v>n/a</v>
          </cell>
          <cell r="H159" t="str">
            <v>TL_CUSTOM_GROUP.ANZSingleClass</v>
          </cell>
          <cell r="I159">
            <v>0.3</v>
          </cell>
          <cell r="J159" t="str">
            <v>n/a</v>
          </cell>
          <cell r="K159" t="str">
            <v>n/a</v>
          </cell>
          <cell r="L159">
            <v>8.5000000000000006E-3</v>
          </cell>
          <cell r="M159">
            <v>2.1904799999999999E-2</v>
          </cell>
          <cell r="N159">
            <v>1.90414E-2</v>
          </cell>
          <cell r="O159">
            <v>3.73408E-2</v>
          </cell>
          <cell r="P159">
            <v>6.2182199999999993E-2</v>
          </cell>
          <cell r="Q159">
            <v>6.4271599999999998E-2</v>
          </cell>
          <cell r="R159">
            <v>7.9213800000000001E-2</v>
          </cell>
        </row>
        <row r="160">
          <cell r="C160" t="str">
            <v xml:space="preserve">Cromwell Phoenix Property Securities Fund </v>
          </cell>
          <cell r="D160" t="str">
            <v>TL_CUSTOM_GROUP.OFMSingleClass</v>
          </cell>
          <cell r="E160">
            <v>1</v>
          </cell>
          <cell r="F160" t="str">
            <v>n/a</v>
          </cell>
          <cell r="G160" t="str">
            <v>n/a</v>
          </cell>
          <cell r="H160" t="str">
            <v>TL_CUSTOM_GROUP.ANZSingleClass</v>
          </cell>
          <cell r="I160">
            <v>0.3</v>
          </cell>
          <cell r="J160" t="str">
            <v>n/a</v>
          </cell>
          <cell r="K160" t="str">
            <v>n/a</v>
          </cell>
          <cell r="L160">
            <v>9.5999999999999992E-3</v>
          </cell>
          <cell r="M160">
            <v>2.1904799999999999E-2</v>
          </cell>
          <cell r="N160">
            <v>1.90414E-2</v>
          </cell>
          <cell r="O160">
            <v>3.73408E-2</v>
          </cell>
          <cell r="P160">
            <v>6.2182199999999993E-2</v>
          </cell>
          <cell r="Q160">
            <v>6.4271599999999998E-2</v>
          </cell>
          <cell r="R160">
            <v>7.9213800000000001E-2</v>
          </cell>
        </row>
        <row r="161">
          <cell r="C161" t="str">
            <v>First Sentier Property Securities Fund</v>
          </cell>
          <cell r="D161" t="str">
            <v>TL_CUSTOM_GROUP.OFMSingleClass</v>
          </cell>
          <cell r="E161">
            <v>1</v>
          </cell>
          <cell r="F161" t="str">
            <v>n/a</v>
          </cell>
          <cell r="G161" t="str">
            <v>n/a</v>
          </cell>
          <cell r="H161" t="str">
            <v>TL_CUSTOM_GROUP.ANZSingleClass</v>
          </cell>
          <cell r="I161">
            <v>0.3</v>
          </cell>
          <cell r="J161" t="str">
            <v>n/a</v>
          </cell>
          <cell r="K161" t="str">
            <v>n/a</v>
          </cell>
          <cell r="L161">
            <v>8.199999999999999E-3</v>
          </cell>
          <cell r="M161">
            <v>2.1904799999999999E-2</v>
          </cell>
          <cell r="N161">
            <v>1.90414E-2</v>
          </cell>
          <cell r="O161">
            <v>3.73408E-2</v>
          </cell>
          <cell r="P161">
            <v>6.2182199999999993E-2</v>
          </cell>
          <cell r="Q161">
            <v>6.4271599999999998E-2</v>
          </cell>
          <cell r="R161">
            <v>7.9213800000000001E-2</v>
          </cell>
        </row>
        <row r="162">
          <cell r="C162" t="str">
            <v>Ironbark Paladin Property Securities Fund</v>
          </cell>
          <cell r="D162" t="str">
            <v>TL_CUSTOM_GROUP.OFMSingleClass</v>
          </cell>
          <cell r="E162">
            <v>1</v>
          </cell>
          <cell r="F162" t="str">
            <v>n/a</v>
          </cell>
          <cell r="G162" t="str">
            <v>n/a</v>
          </cell>
          <cell r="H162" t="str">
            <v>TL_CUSTOM_GROUP.ANZSingleClass</v>
          </cell>
          <cell r="I162">
            <v>0.3</v>
          </cell>
          <cell r="J162" t="str">
            <v>n/a</v>
          </cell>
          <cell r="K162" t="str">
            <v>n/a</v>
          </cell>
          <cell r="L162">
            <v>8.5000000000000006E-3</v>
          </cell>
          <cell r="M162">
            <v>2.1904799999999999E-2</v>
          </cell>
          <cell r="N162">
            <v>1.90414E-2</v>
          </cell>
          <cell r="O162">
            <v>3.73408E-2</v>
          </cell>
          <cell r="P162">
            <v>6.2182199999999993E-2</v>
          </cell>
          <cell r="Q162">
            <v>6.4271599999999998E-2</v>
          </cell>
          <cell r="R162">
            <v>7.9213800000000001E-2</v>
          </cell>
        </row>
        <row r="163">
          <cell r="C163" t="str">
            <v>MLC Wholesale Property Securities Fund**#</v>
          </cell>
          <cell r="D163" t="str">
            <v>TL_CUSTOM_GROUP.OFMSingleClass</v>
          </cell>
          <cell r="E163">
            <v>1</v>
          </cell>
          <cell r="F163" t="str">
            <v>n/a</v>
          </cell>
          <cell r="G163" t="str">
            <v>n/a</v>
          </cell>
          <cell r="H163" t="str">
            <v>TL_CUSTOM_GROUP.ANZSingleClass</v>
          </cell>
          <cell r="I163">
            <v>0.3</v>
          </cell>
          <cell r="J163" t="str">
            <v>n/a</v>
          </cell>
          <cell r="K163" t="str">
            <v>n/a</v>
          </cell>
          <cell r="L163">
            <v>6.1999999999999998E-3</v>
          </cell>
          <cell r="M163">
            <v>2.1904799999999999E-2</v>
          </cell>
          <cell r="N163">
            <v>1.90414E-2</v>
          </cell>
          <cell r="O163">
            <v>3.73408E-2</v>
          </cell>
          <cell r="P163">
            <v>6.2182199999999993E-2</v>
          </cell>
          <cell r="Q163">
            <v>6.4271599999999998E-2</v>
          </cell>
          <cell r="R163">
            <v>7.9213800000000001E-2</v>
          </cell>
        </row>
        <row r="164">
          <cell r="C164" t="str">
            <v>Optimix Wholesale Australian Property Securities Trust (Class B)**</v>
          </cell>
          <cell r="D164" t="str">
            <v>TL_CUSTOM_GROUP.OFMSingleClass</v>
          </cell>
          <cell r="E164">
            <v>1</v>
          </cell>
          <cell r="F164" t="str">
            <v>n/a</v>
          </cell>
          <cell r="G164" t="str">
            <v>n/a</v>
          </cell>
          <cell r="H164" t="str">
            <v>TL_CUSTOM_GROUP.ANZSingleClass</v>
          </cell>
          <cell r="I164">
            <v>0.3</v>
          </cell>
          <cell r="J164" t="str">
            <v>n/a</v>
          </cell>
          <cell r="K164" t="str">
            <v>n/a</v>
          </cell>
          <cell r="L164">
            <v>7.3000000000000001E-3</v>
          </cell>
          <cell r="M164">
            <v>2.1904799999999999E-2</v>
          </cell>
          <cell r="N164">
            <v>1.90414E-2</v>
          </cell>
          <cell r="O164">
            <v>3.73408E-2</v>
          </cell>
          <cell r="P164">
            <v>6.2182199999999993E-2</v>
          </cell>
          <cell r="Q164">
            <v>6.4271599999999998E-2</v>
          </cell>
          <cell r="R164">
            <v>7.9213800000000001E-2</v>
          </cell>
        </row>
        <row r="165">
          <cell r="C165" t="str">
            <v>Pendal Property Investment Fund</v>
          </cell>
          <cell r="D165" t="str">
            <v>TL_CUSTOM_GROUP.OFMSingleClass</v>
          </cell>
          <cell r="E165">
            <v>1</v>
          </cell>
          <cell r="F165" t="str">
            <v>n/a</v>
          </cell>
          <cell r="G165" t="str">
            <v>n/a</v>
          </cell>
          <cell r="H165" t="str">
            <v>TL_CUSTOM_GROUP.ANZSingleClass</v>
          </cell>
          <cell r="I165">
            <v>0.3</v>
          </cell>
          <cell r="J165" t="str">
            <v>n/a</v>
          </cell>
          <cell r="K165" t="str">
            <v>n/a</v>
          </cell>
          <cell r="L165">
            <v>6.5000000000000006E-3</v>
          </cell>
          <cell r="M165">
            <v>2.1904799999999999E-2</v>
          </cell>
          <cell r="N165">
            <v>1.90414E-2</v>
          </cell>
          <cell r="O165">
            <v>3.73408E-2</v>
          </cell>
          <cell r="P165">
            <v>6.2182199999999993E-2</v>
          </cell>
          <cell r="Q165">
            <v>6.4271599999999998E-2</v>
          </cell>
          <cell r="R165">
            <v>7.9213800000000001E-2</v>
          </cell>
        </row>
        <row r="166">
          <cell r="C166" t="str">
            <v>SG Hiscock Property Opportunities Fund</v>
          </cell>
          <cell r="D166" t="str">
            <v>TL_CUSTOM_GROUP.OFMSingleClass</v>
          </cell>
          <cell r="E166">
            <v>1</v>
          </cell>
          <cell r="F166" t="str">
            <v>n/a</v>
          </cell>
          <cell r="G166" t="str">
            <v>n/a</v>
          </cell>
          <cell r="H166" t="str">
            <v>TL_CUSTOM_GROUP.ANZSingleClass</v>
          </cell>
          <cell r="I166">
            <v>0.3</v>
          </cell>
          <cell r="J166" t="str">
            <v>n/a</v>
          </cell>
          <cell r="K166" t="str">
            <v>n/a</v>
          </cell>
          <cell r="L166">
            <v>8.5000000000000006E-3</v>
          </cell>
          <cell r="M166">
            <v>2.1904799999999999E-2</v>
          </cell>
          <cell r="N166">
            <v>1.90414E-2</v>
          </cell>
          <cell r="O166">
            <v>3.73408E-2</v>
          </cell>
          <cell r="P166">
            <v>6.2182199999999993E-2</v>
          </cell>
          <cell r="Q166">
            <v>6.4271599999999998E-2</v>
          </cell>
          <cell r="R166">
            <v>7.9213800000000001E-2</v>
          </cell>
        </row>
        <row r="167">
          <cell r="C167" t="str">
            <v>UBS CBRE Property Securities Fund</v>
          </cell>
          <cell r="D167" t="str">
            <v>TL_CUSTOM_GROUP.OFMSingleClass</v>
          </cell>
          <cell r="E167">
            <v>1</v>
          </cell>
          <cell r="F167" t="str">
            <v>n/a</v>
          </cell>
          <cell r="G167" t="str">
            <v>n/a</v>
          </cell>
          <cell r="H167" t="str">
            <v>TL_CUSTOM_GROUP.ANZSingleClass</v>
          </cell>
          <cell r="I167">
            <v>0.3</v>
          </cell>
          <cell r="J167" t="str">
            <v>n/a</v>
          </cell>
          <cell r="K167" t="str">
            <v>n/a</v>
          </cell>
          <cell r="L167">
            <v>8.5000000000000006E-3</v>
          </cell>
          <cell r="M167">
            <v>2.1904799999999999E-2</v>
          </cell>
          <cell r="N167">
            <v>1.90414E-2</v>
          </cell>
          <cell r="O167">
            <v>3.73408E-2</v>
          </cell>
          <cell r="P167">
            <v>6.2182199999999993E-2</v>
          </cell>
          <cell r="Q167">
            <v>6.4271599999999998E-2</v>
          </cell>
          <cell r="R167">
            <v>7.9213800000000001E-2</v>
          </cell>
        </row>
        <row r="168">
          <cell r="C168" t="str">
            <v>Vanguard Australian Property Securities Index Fund</v>
          </cell>
          <cell r="D168" t="str">
            <v>TL_CUSTOM_GROUP.OFMSingleClass</v>
          </cell>
          <cell r="E168">
            <v>1</v>
          </cell>
          <cell r="F168" t="str">
            <v>n/a</v>
          </cell>
          <cell r="G168" t="str">
            <v>n/a</v>
          </cell>
          <cell r="H168" t="str">
            <v>TL_CUSTOM_GROUP.ANZSingleClass</v>
          </cell>
          <cell r="I168">
            <v>0.3</v>
          </cell>
          <cell r="J168" t="str">
            <v>n/a</v>
          </cell>
          <cell r="K168" t="str">
            <v>n/a</v>
          </cell>
          <cell r="L168">
            <v>2.3E-3</v>
          </cell>
          <cell r="M168">
            <v>2.1904799999999999E-2</v>
          </cell>
          <cell r="N168">
            <v>1.90414E-2</v>
          </cell>
          <cell r="O168">
            <v>3.73408E-2</v>
          </cell>
          <cell r="P168">
            <v>6.2182199999999993E-2</v>
          </cell>
          <cell r="Q168">
            <v>6.4271599999999998E-2</v>
          </cell>
          <cell r="R168">
            <v>7.9213800000000001E-2</v>
          </cell>
        </row>
        <row r="169">
          <cell r="C169" t="str">
            <v>Zurich Investments Australian Property Securities Fund</v>
          </cell>
          <cell r="D169" t="str">
            <v>TL_CUSTOM_GROUP.OFMSingleClass</v>
          </cell>
          <cell r="E169">
            <v>1</v>
          </cell>
          <cell r="F169" t="str">
            <v>n/a</v>
          </cell>
          <cell r="G169" t="str">
            <v>n/a</v>
          </cell>
          <cell r="H169" t="str">
            <v>TL_CUSTOM_GROUP.ANZSingleClass</v>
          </cell>
          <cell r="I169">
            <v>0.3</v>
          </cell>
          <cell r="J169" t="str">
            <v>n/a</v>
          </cell>
          <cell r="K169" t="str">
            <v>n/a</v>
          </cell>
          <cell r="L169">
            <v>8.1000000000000013E-3</v>
          </cell>
          <cell r="M169">
            <v>2.1904799999999999E-2</v>
          </cell>
          <cell r="N169">
            <v>1.90414E-2</v>
          </cell>
          <cell r="O169">
            <v>3.73408E-2</v>
          </cell>
          <cell r="P169">
            <v>6.2182199999999993E-2</v>
          </cell>
          <cell r="Q169">
            <v>6.4271599999999998E-2</v>
          </cell>
          <cell r="R169">
            <v>7.9213800000000001E-2</v>
          </cell>
        </row>
        <row r="170">
          <cell r="C170"/>
          <cell r="D170"/>
          <cell r="E170"/>
          <cell r="F170"/>
          <cell r="G170"/>
          <cell r="H170"/>
          <cell r="I170"/>
          <cell r="J170"/>
          <cell r="K170"/>
          <cell r="L170"/>
          <cell r="M170"/>
          <cell r="N170"/>
          <cell r="O170"/>
          <cell r="P170"/>
          <cell r="Q170"/>
          <cell r="R170"/>
        </row>
        <row r="171">
          <cell r="C171" t="str">
            <v>Property - Global</v>
          </cell>
          <cell r="D171"/>
          <cell r="E171"/>
          <cell r="F171"/>
          <cell r="G171"/>
          <cell r="H171"/>
          <cell r="I171"/>
          <cell r="J171"/>
          <cell r="K171"/>
          <cell r="L171"/>
          <cell r="M171"/>
          <cell r="N171"/>
          <cell r="O171"/>
          <cell r="P171"/>
          <cell r="Q171"/>
          <cell r="R171"/>
        </row>
        <row r="172">
          <cell r="C172" t="str">
            <v>First Sentier Global Property Securities Fund</v>
          </cell>
          <cell r="D172" t="str">
            <v>TL_CUSTOM_GROUP.OFMSingleClass</v>
          </cell>
          <cell r="E172">
            <v>1</v>
          </cell>
          <cell r="F172" t="str">
            <v>n/a</v>
          </cell>
          <cell r="G172" t="str">
            <v>n/a</v>
          </cell>
          <cell r="H172" t="str">
            <v>TL_CUSTOM_GROUP.ANZSingleClass</v>
          </cell>
          <cell r="I172">
            <v>0.3</v>
          </cell>
          <cell r="J172" t="str">
            <v>n/a</v>
          </cell>
          <cell r="K172" t="str">
            <v>n/a</v>
          </cell>
          <cell r="L172">
            <v>1.0200000000000001E-2</v>
          </cell>
          <cell r="M172">
            <v>2.1904799999999999E-2</v>
          </cell>
          <cell r="N172">
            <v>1.90414E-2</v>
          </cell>
          <cell r="O172">
            <v>3.73408E-2</v>
          </cell>
          <cell r="P172">
            <v>6.2182199999999993E-2</v>
          </cell>
          <cell r="Q172">
            <v>6.4271599999999998E-2</v>
          </cell>
          <cell r="R172">
            <v>7.9213800000000001E-2</v>
          </cell>
        </row>
        <row r="173">
          <cell r="C173" t="str">
            <v>MLC MultiActive Property**</v>
          </cell>
          <cell r="D173" t="str">
            <v>TL_CUSTOM_GROUP.OFMSingleClass</v>
          </cell>
          <cell r="E173">
            <v>1</v>
          </cell>
          <cell r="F173" t="str">
            <v>n/a</v>
          </cell>
          <cell r="G173" t="str">
            <v>n/a</v>
          </cell>
          <cell r="H173" t="str">
            <v>TL_CUSTOM_GROUP.ANZSingleClass</v>
          </cell>
          <cell r="I173">
            <v>0.3</v>
          </cell>
          <cell r="J173" t="str">
            <v>n/a</v>
          </cell>
          <cell r="K173" t="str">
            <v>n/a</v>
          </cell>
          <cell r="L173">
            <v>8.6999999999999994E-3</v>
          </cell>
          <cell r="M173">
            <v>2.1904799999999999E-2</v>
          </cell>
          <cell r="N173">
            <v>1.90414E-2</v>
          </cell>
          <cell r="O173">
            <v>3.73408E-2</v>
          </cell>
          <cell r="P173">
            <v>6.2182199999999993E-2</v>
          </cell>
          <cell r="Q173">
            <v>6.4271599999999998E-2</v>
          </cell>
          <cell r="R173">
            <v>7.9213800000000001E-2</v>
          </cell>
        </row>
        <row r="174">
          <cell r="C174" t="str">
            <v>Ironbark DWS Global (ex-Australia) Property Securities Fund</v>
          </cell>
          <cell r="D174" t="str">
            <v>TL_CUSTOM_GROUP.OFMSingleClass</v>
          </cell>
          <cell r="E174">
            <v>1</v>
          </cell>
          <cell r="F174" t="str">
            <v>n/a</v>
          </cell>
          <cell r="G174" t="str">
            <v>n/a</v>
          </cell>
          <cell r="H174" t="str">
            <v>TL_CUSTOM_GROUP.ANZSingleClass</v>
          </cell>
          <cell r="I174">
            <v>0.3</v>
          </cell>
          <cell r="J174" t="str">
            <v>n/a</v>
          </cell>
          <cell r="K174" t="str">
            <v>n/a</v>
          </cell>
          <cell r="L174">
            <v>1.1000000000000001E-2</v>
          </cell>
          <cell r="M174">
            <v>2.1904799999999999E-2</v>
          </cell>
          <cell r="N174">
            <v>1.90414E-2</v>
          </cell>
          <cell r="O174">
            <v>3.73408E-2</v>
          </cell>
          <cell r="P174">
            <v>6.2182199999999993E-2</v>
          </cell>
          <cell r="Q174">
            <v>6.4271599999999998E-2</v>
          </cell>
          <cell r="R174">
            <v>7.9213800000000001E-2</v>
          </cell>
        </row>
        <row r="175">
          <cell r="C175" t="str">
            <v>Macquarie Global Listed Real Estate Fund (Class A)</v>
          </cell>
          <cell r="D175" t="str">
            <v>TL_CUSTOM_GROUP.OFMSingleClass</v>
          </cell>
          <cell r="E175">
            <v>1</v>
          </cell>
          <cell r="F175" t="str">
            <v>n/a</v>
          </cell>
          <cell r="G175" t="str">
            <v>n/a</v>
          </cell>
          <cell r="H175" t="str">
            <v>TL_CUSTOM_GROUP.ANZSingleClass</v>
          </cell>
          <cell r="I175">
            <v>0.3</v>
          </cell>
          <cell r="J175" t="str">
            <v>n/a</v>
          </cell>
          <cell r="K175" t="str">
            <v>n/a</v>
          </cell>
          <cell r="L175">
            <v>9.8999999999999991E-3</v>
          </cell>
          <cell r="M175">
            <v>2.1904799999999999E-2</v>
          </cell>
          <cell r="N175">
            <v>1.90414E-2</v>
          </cell>
          <cell r="O175">
            <v>3.73408E-2</v>
          </cell>
          <cell r="P175">
            <v>6.2182199999999993E-2</v>
          </cell>
          <cell r="Q175">
            <v>6.4271599999999998E-2</v>
          </cell>
          <cell r="R175">
            <v>7.9213800000000001E-2</v>
          </cell>
        </row>
        <row r="176">
          <cell r="C176" t="str">
            <v>Quay Global Real Estate Fund</v>
          </cell>
          <cell r="D176" t="str">
            <v>TL_CUSTOM_GROUP.OFMSingleClass</v>
          </cell>
          <cell r="E176">
            <v>1</v>
          </cell>
          <cell r="F176" t="str">
            <v>n/a</v>
          </cell>
          <cell r="G176" t="str">
            <v>n/a</v>
          </cell>
          <cell r="H176" t="str">
            <v>TL_CUSTOM_GROUP.ANZSingleClass</v>
          </cell>
          <cell r="I176">
            <v>0.3</v>
          </cell>
          <cell r="J176" t="str">
            <v>n/a</v>
          </cell>
          <cell r="K176" t="str">
            <v>n/a</v>
          </cell>
          <cell r="L176">
            <v>1.38E-2</v>
          </cell>
          <cell r="M176">
            <v>2.1904799999999999E-2</v>
          </cell>
          <cell r="N176">
            <v>1.90414E-2</v>
          </cell>
          <cell r="O176">
            <v>3.73408E-2</v>
          </cell>
          <cell r="P176">
            <v>6.2182199999999993E-2</v>
          </cell>
          <cell r="Q176">
            <v>6.4271599999999998E-2</v>
          </cell>
          <cell r="R176">
            <v>7.9213800000000001E-2</v>
          </cell>
        </row>
        <row r="177">
          <cell r="C177" t="str">
            <v>Resolution Capital Global Property Securities Fund (Managed Fund)</v>
          </cell>
          <cell r="D177" t="str">
            <v>TL_CUSTOM_GROUP.OFMSingleClass</v>
          </cell>
          <cell r="E177">
            <v>1</v>
          </cell>
          <cell r="F177" t="str">
            <v>n/a</v>
          </cell>
          <cell r="G177" t="str">
            <v>n/a</v>
          </cell>
          <cell r="H177" t="str">
            <v>TL_CUSTOM_GROUP.ANZSingleClass</v>
          </cell>
          <cell r="I177">
            <v>0.3</v>
          </cell>
          <cell r="J177" t="str">
            <v>n/a</v>
          </cell>
          <cell r="K177" t="str">
            <v>n/a</v>
          </cell>
          <cell r="L177">
            <v>8.0000000000000002E-3</v>
          </cell>
          <cell r="M177">
            <v>2.1904799999999999E-2</v>
          </cell>
          <cell r="N177">
            <v>1.90414E-2</v>
          </cell>
          <cell r="O177">
            <v>3.73408E-2</v>
          </cell>
          <cell r="P177">
            <v>6.2182199999999993E-2</v>
          </cell>
          <cell r="Q177">
            <v>6.4271599999999998E-2</v>
          </cell>
          <cell r="R177">
            <v>7.9213800000000001E-2</v>
          </cell>
        </row>
        <row r="178">
          <cell r="C178" t="str">
            <v>Resolution Capital Global Property Securities Fund (Unhedged) - Series II</v>
          </cell>
          <cell r="D178" t="str">
            <v>TL_CUSTOM_GROUP.OFMSingleClass</v>
          </cell>
          <cell r="E178">
            <v>1</v>
          </cell>
          <cell r="F178" t="str">
            <v>n/a</v>
          </cell>
          <cell r="G178" t="str">
            <v>n/a</v>
          </cell>
          <cell r="H178" t="str">
            <v>TL_CUSTOM_GROUP.ANZSingleClass</v>
          </cell>
          <cell r="I178">
            <v>0.3</v>
          </cell>
          <cell r="J178" t="str">
            <v>n/a</v>
          </cell>
          <cell r="K178" t="str">
            <v>n/a</v>
          </cell>
          <cell r="L178">
            <v>1.0500000000000001E-2</v>
          </cell>
          <cell r="M178">
            <v>2.1904799999999999E-2</v>
          </cell>
          <cell r="N178">
            <v>1.90414E-2</v>
          </cell>
          <cell r="O178">
            <v>3.73408E-2</v>
          </cell>
          <cell r="P178">
            <v>6.2182199999999993E-2</v>
          </cell>
          <cell r="Q178">
            <v>6.4271599999999998E-2</v>
          </cell>
          <cell r="R178">
            <v>7.9213800000000001E-2</v>
          </cell>
        </row>
        <row r="179">
          <cell r="C179" t="str">
            <v>Resolution Capital Global Property Securities Fund Series II</v>
          </cell>
          <cell r="D179" t="str">
            <v>TL_CUSTOM_GROUP.OFMSingleClass</v>
          </cell>
          <cell r="E179">
            <v>1</v>
          </cell>
          <cell r="F179" t="str">
            <v>n/a</v>
          </cell>
          <cell r="G179" t="str">
            <v>n/a</v>
          </cell>
          <cell r="H179" t="str">
            <v>TL_CUSTOM_GROUP.ANZSingleClass</v>
          </cell>
          <cell r="I179">
            <v>0.3</v>
          </cell>
          <cell r="J179" t="str">
            <v>n/a</v>
          </cell>
          <cell r="K179" t="str">
            <v>n/a</v>
          </cell>
          <cell r="L179">
            <v>1.0500000000000001E-2</v>
          </cell>
          <cell r="M179">
            <v>2.1904799999999999E-2</v>
          </cell>
          <cell r="N179">
            <v>1.90414E-2</v>
          </cell>
          <cell r="O179">
            <v>3.73408E-2</v>
          </cell>
          <cell r="P179">
            <v>6.2182199999999993E-2</v>
          </cell>
          <cell r="Q179">
            <v>6.4271599999999998E-2</v>
          </cell>
          <cell r="R179">
            <v>7.9213800000000001E-2</v>
          </cell>
        </row>
        <row r="180">
          <cell r="C180" t="str">
            <v>UBS Clarion Global Property Securities Fund</v>
          </cell>
          <cell r="D180" t="str">
            <v>TL_CUSTOM_GROUP.OFMSingleClass</v>
          </cell>
          <cell r="E180">
            <v>1</v>
          </cell>
          <cell r="F180" t="str">
            <v>n/a</v>
          </cell>
          <cell r="G180" t="str">
            <v>n/a</v>
          </cell>
          <cell r="H180" t="str">
            <v>TL_CUSTOM_GROUP.ANZSingleClass</v>
          </cell>
          <cell r="I180">
            <v>0.3</v>
          </cell>
          <cell r="J180" t="str">
            <v>n/a</v>
          </cell>
          <cell r="K180" t="str">
            <v>n/a</v>
          </cell>
          <cell r="L180">
            <v>9.0000000000000011E-3</v>
          </cell>
          <cell r="M180">
            <v>2.1904799999999999E-2</v>
          </cell>
          <cell r="N180">
            <v>1.90414E-2</v>
          </cell>
          <cell r="O180">
            <v>3.73408E-2</v>
          </cell>
          <cell r="P180">
            <v>6.2182199999999993E-2</v>
          </cell>
          <cell r="Q180">
            <v>6.4271599999999998E-2</v>
          </cell>
          <cell r="R180">
            <v>7.9213800000000001E-2</v>
          </cell>
        </row>
        <row r="181">
          <cell r="C181" t="str">
            <v>Vanguard International Property Securities Index Fund</v>
          </cell>
          <cell r="D181" t="str">
            <v>TL_CUSTOM_GROUP.OFMSingleClass</v>
          </cell>
          <cell r="E181">
            <v>1</v>
          </cell>
          <cell r="F181" t="str">
            <v>n/a</v>
          </cell>
          <cell r="G181" t="str">
            <v>n/a</v>
          </cell>
          <cell r="H181" t="str">
            <v>TL_CUSTOM_GROUP.ANZSingleClass</v>
          </cell>
          <cell r="I181">
            <v>0.3</v>
          </cell>
          <cell r="J181" t="str">
            <v>n/a</v>
          </cell>
          <cell r="K181" t="str">
            <v>n/a</v>
          </cell>
          <cell r="L181">
            <v>4.0000000000000001E-3</v>
          </cell>
          <cell r="M181">
            <v>2.1904799999999999E-2</v>
          </cell>
          <cell r="N181">
            <v>1.90414E-2</v>
          </cell>
          <cell r="O181">
            <v>3.73408E-2</v>
          </cell>
          <cell r="P181">
            <v>6.2182199999999993E-2</v>
          </cell>
          <cell r="Q181">
            <v>6.4271599999999998E-2</v>
          </cell>
          <cell r="R181">
            <v>7.9213800000000001E-2</v>
          </cell>
        </row>
        <row r="182">
          <cell r="C182" t="str">
            <v>Vanguard International Property Securities Index Fund (Hedged)</v>
          </cell>
          <cell r="D182" t="str">
            <v>TL_CUSTOM_GROUP.OFMSingleClass</v>
          </cell>
          <cell r="E182">
            <v>1</v>
          </cell>
          <cell r="F182" t="str">
            <v>n/a</v>
          </cell>
          <cell r="G182" t="str">
            <v>n/a</v>
          </cell>
          <cell r="H182" t="str">
            <v>TL_CUSTOM_GROUP.ANZSingleClass</v>
          </cell>
          <cell r="I182">
            <v>0.3</v>
          </cell>
          <cell r="J182" t="str">
            <v>n/a</v>
          </cell>
          <cell r="K182" t="str">
            <v>n/a</v>
          </cell>
          <cell r="L182">
            <v>4.5999999999999999E-3</v>
          </cell>
          <cell r="M182">
            <v>2.1904799999999999E-2</v>
          </cell>
          <cell r="N182">
            <v>1.90414E-2</v>
          </cell>
          <cell r="O182">
            <v>3.73408E-2</v>
          </cell>
          <cell r="P182">
            <v>6.2182199999999993E-2</v>
          </cell>
          <cell r="Q182">
            <v>6.4271599999999998E-2</v>
          </cell>
          <cell r="R182">
            <v>7.9213800000000001E-2</v>
          </cell>
        </row>
        <row r="183">
          <cell r="C183"/>
          <cell r="D183"/>
          <cell r="E183"/>
          <cell r="F183"/>
          <cell r="G183"/>
          <cell r="H183"/>
          <cell r="I183"/>
          <cell r="J183"/>
          <cell r="K183"/>
          <cell r="L183"/>
          <cell r="M183"/>
          <cell r="N183"/>
          <cell r="O183"/>
          <cell r="P183"/>
          <cell r="Q183"/>
          <cell r="R183"/>
        </row>
        <row r="184">
          <cell r="C184" t="str">
            <v>Hybrid / Unlisted Property</v>
          </cell>
          <cell r="D184"/>
          <cell r="E184"/>
          <cell r="F184"/>
          <cell r="G184"/>
          <cell r="H184"/>
          <cell r="I184"/>
          <cell r="J184"/>
          <cell r="K184"/>
          <cell r="L184"/>
          <cell r="M184"/>
          <cell r="N184"/>
          <cell r="O184"/>
          <cell r="P184"/>
          <cell r="Q184"/>
          <cell r="R184"/>
        </row>
        <row r="185">
          <cell r="C185" t="str">
            <v>Dexus Core Property Fund Class A Units*</v>
          </cell>
          <cell r="D185" t="str">
            <v>TL_CUSTOM_GROUP.OFMAlternativesLiquidity</v>
          </cell>
          <cell r="E185">
            <v>1</v>
          </cell>
          <cell r="F185" t="str">
            <v>n/a</v>
          </cell>
          <cell r="G185" t="str">
            <v>n/a</v>
          </cell>
          <cell r="H185" t="str">
            <v>TL_CUSTOM_GROUP.ANZAlternativesLiquidity</v>
          </cell>
          <cell r="I185">
            <v>0.2</v>
          </cell>
          <cell r="J185" t="str">
            <v>TL_CUSTOM_GROUP.ANZLiquidity</v>
          </cell>
          <cell r="K185">
            <v>0.4</v>
          </cell>
          <cell r="L185">
            <v>1.4499999999999999E-2</v>
          </cell>
          <cell r="M185">
            <v>2.1904799999999999E-2</v>
          </cell>
          <cell r="N185">
            <v>1.90414E-2</v>
          </cell>
          <cell r="O185">
            <v>3.73408E-2</v>
          </cell>
          <cell r="P185">
            <v>6.2182199999999993E-2</v>
          </cell>
          <cell r="Q185">
            <v>6.4271599999999998E-2</v>
          </cell>
          <cell r="R185">
            <v>7.9213800000000001E-2</v>
          </cell>
        </row>
        <row r="186">
          <cell r="C186"/>
          <cell r="D186"/>
          <cell r="E186"/>
          <cell r="F186"/>
          <cell r="G186"/>
          <cell r="H186"/>
          <cell r="I186"/>
          <cell r="J186"/>
          <cell r="K186"/>
          <cell r="L186"/>
          <cell r="M186"/>
          <cell r="N186"/>
          <cell r="O186"/>
          <cell r="P186"/>
          <cell r="Q186"/>
          <cell r="R186"/>
        </row>
        <row r="187">
          <cell r="C187" t="str">
            <v>Australian Shares</v>
          </cell>
          <cell r="D187"/>
          <cell r="E187"/>
          <cell r="F187"/>
          <cell r="G187"/>
          <cell r="H187"/>
          <cell r="I187"/>
          <cell r="J187"/>
          <cell r="K187"/>
          <cell r="L187"/>
          <cell r="M187"/>
          <cell r="N187"/>
          <cell r="O187"/>
          <cell r="P187"/>
          <cell r="Q187"/>
          <cell r="R187"/>
        </row>
        <row r="188">
          <cell r="C188" t="str">
            <v>AB Managed Volatility Equities Fund (MVE Class)</v>
          </cell>
          <cell r="D188" t="str">
            <v>TL_CUSTOM_GROUP.OFMSingleClass</v>
          </cell>
          <cell r="E188">
            <v>1</v>
          </cell>
          <cell r="F188" t="str">
            <v>n/a</v>
          </cell>
          <cell r="G188" t="str">
            <v>n/a</v>
          </cell>
          <cell r="H188" t="str">
            <v>TL_CUSTOM_GROUP.ANZSingleClass</v>
          </cell>
          <cell r="I188">
            <v>0.3</v>
          </cell>
          <cell r="J188" t="str">
            <v>n/a</v>
          </cell>
          <cell r="K188" t="str">
            <v>n/a</v>
          </cell>
          <cell r="L188">
            <v>5.5000000000000005E-3</v>
          </cell>
          <cell r="M188">
            <v>2.1904799999999999E-2</v>
          </cell>
          <cell r="N188">
            <v>1.90414E-2</v>
          </cell>
          <cell r="O188">
            <v>3.73408E-2</v>
          </cell>
          <cell r="P188">
            <v>6.2182199999999993E-2</v>
          </cell>
          <cell r="Q188">
            <v>6.4271599999999998E-2</v>
          </cell>
          <cell r="R188">
            <v>7.9213800000000001E-2</v>
          </cell>
        </row>
        <row r="189">
          <cell r="C189" t="str">
            <v>SGH Ex - 20 Australian Equities Fund</v>
          </cell>
          <cell r="D189" t="str">
            <v>TL_CUSTOM_GROUP.OFMSingleClass</v>
          </cell>
          <cell r="E189">
            <v>1</v>
          </cell>
          <cell r="F189" t="str">
            <v>n/a</v>
          </cell>
          <cell r="G189" t="str">
            <v>n/a</v>
          </cell>
          <cell r="H189" t="str">
            <v>TL_CUSTOM_GROUP.ANZSingleClass</v>
          </cell>
          <cell r="I189">
            <v>0.3</v>
          </cell>
          <cell r="J189" t="str">
            <v>n/a</v>
          </cell>
          <cell r="K189" t="str">
            <v>n/a</v>
          </cell>
          <cell r="L189">
            <v>9.4999999999999998E-3</v>
          </cell>
          <cell r="M189">
            <v>2.1904799999999999E-2</v>
          </cell>
          <cell r="N189">
            <v>1.90414E-2</v>
          </cell>
          <cell r="O189">
            <v>3.73408E-2</v>
          </cell>
          <cell r="P189">
            <v>6.2182199999999993E-2</v>
          </cell>
          <cell r="Q189">
            <v>6.4271599999999998E-2</v>
          </cell>
          <cell r="R189">
            <v>7.9213800000000001E-2</v>
          </cell>
        </row>
        <row r="190">
          <cell r="C190" t="str">
            <v>Allan Gray Australia Equity Fund</v>
          </cell>
          <cell r="D190" t="str">
            <v>TL_CUSTOM_GROUP.OFMSingleClass</v>
          </cell>
          <cell r="E190">
            <v>1</v>
          </cell>
          <cell r="F190" t="str">
            <v>n/a</v>
          </cell>
          <cell r="G190" t="str">
            <v>n/a</v>
          </cell>
          <cell r="H190" t="str">
            <v>TL_CUSTOM_GROUP.ANZSingleClass</v>
          </cell>
          <cell r="I190">
            <v>0.3</v>
          </cell>
          <cell r="J190" t="str">
            <v>n/a</v>
          </cell>
          <cell r="K190" t="str">
            <v>n/a</v>
          </cell>
          <cell r="L190">
            <v>7.7000000000000002E-3</v>
          </cell>
          <cell r="M190">
            <v>2.1904799999999999E-2</v>
          </cell>
          <cell r="N190">
            <v>1.90414E-2</v>
          </cell>
          <cell r="O190">
            <v>3.73408E-2</v>
          </cell>
          <cell r="P190">
            <v>6.2182199999999993E-2</v>
          </cell>
          <cell r="Q190">
            <v>6.4271599999999998E-2</v>
          </cell>
          <cell r="R190">
            <v>7.9213800000000001E-2</v>
          </cell>
        </row>
        <row r="191">
          <cell r="C191" t="str">
            <v xml:space="preserve">Alphinity Australian Equity Fund </v>
          </cell>
          <cell r="D191" t="str">
            <v>TL_CUSTOM_GROUP.OFMSingleClass</v>
          </cell>
          <cell r="E191">
            <v>1</v>
          </cell>
          <cell r="F191" t="str">
            <v>n/a</v>
          </cell>
          <cell r="G191" t="str">
            <v>n/a</v>
          </cell>
          <cell r="H191" t="str">
            <v>TL_CUSTOM_GROUP.ANZSingleClass</v>
          </cell>
          <cell r="I191">
            <v>0.3</v>
          </cell>
          <cell r="J191" t="str">
            <v>n/a</v>
          </cell>
          <cell r="K191" t="str">
            <v>n/a</v>
          </cell>
          <cell r="L191">
            <v>9.0000000000000011E-3</v>
          </cell>
          <cell r="M191">
            <v>2.1904799999999999E-2</v>
          </cell>
          <cell r="N191">
            <v>1.90414E-2</v>
          </cell>
          <cell r="O191">
            <v>3.73408E-2</v>
          </cell>
          <cell r="P191">
            <v>6.2182199999999993E-2</v>
          </cell>
          <cell r="Q191">
            <v>6.4271599999999998E-2</v>
          </cell>
          <cell r="R191">
            <v>7.9213800000000001E-2</v>
          </cell>
        </row>
        <row r="192">
          <cell r="C192" t="str">
            <v>Alphinity Australian Share Fund</v>
          </cell>
          <cell r="D192" t="str">
            <v>TL_CUSTOM_GROUP.OFMSingleClass</v>
          </cell>
          <cell r="E192">
            <v>1</v>
          </cell>
          <cell r="F192" t="str">
            <v>n/a</v>
          </cell>
          <cell r="G192" t="str">
            <v>n/a</v>
          </cell>
          <cell r="H192" t="str">
            <v>TL_CUSTOM_GROUP.ANZSingleClass</v>
          </cell>
          <cell r="I192">
            <v>0.3</v>
          </cell>
          <cell r="J192" t="str">
            <v>n/a</v>
          </cell>
          <cell r="K192" t="str">
            <v>n/a</v>
          </cell>
          <cell r="L192">
            <v>9.0000000000000011E-3</v>
          </cell>
          <cell r="M192">
            <v>2.1904799999999999E-2</v>
          </cell>
          <cell r="N192">
            <v>1.90414E-2</v>
          </cell>
          <cell r="O192">
            <v>3.73408E-2</v>
          </cell>
          <cell r="P192">
            <v>6.2182199999999993E-2</v>
          </cell>
          <cell r="Q192">
            <v>6.4271599999999998E-2</v>
          </cell>
          <cell r="R192">
            <v>7.9213800000000001E-2</v>
          </cell>
        </row>
        <row r="193">
          <cell r="C193" t="str">
            <v>Ausbil Australian Active Equity Fund</v>
          </cell>
          <cell r="D193" t="str">
            <v>TL_CUSTOM_GROUP.OFMSingleClass</v>
          </cell>
          <cell r="E193">
            <v>1</v>
          </cell>
          <cell r="F193" t="str">
            <v>n/a</v>
          </cell>
          <cell r="G193" t="str">
            <v>n/a</v>
          </cell>
          <cell r="H193" t="str">
            <v>TL_CUSTOM_GROUP.ANZSingleClass</v>
          </cell>
          <cell r="I193">
            <v>0.3</v>
          </cell>
          <cell r="J193" t="str">
            <v>n/a</v>
          </cell>
          <cell r="K193" t="str">
            <v>n/a</v>
          </cell>
          <cell r="L193">
            <v>9.0000000000000011E-3</v>
          </cell>
          <cell r="M193">
            <v>2.1904799999999999E-2</v>
          </cell>
          <cell r="N193">
            <v>1.90414E-2</v>
          </cell>
          <cell r="O193">
            <v>3.73408E-2</v>
          </cell>
          <cell r="P193">
            <v>6.2182199999999993E-2</v>
          </cell>
          <cell r="Q193">
            <v>6.4271599999999998E-2</v>
          </cell>
          <cell r="R193">
            <v>7.9213800000000001E-2</v>
          </cell>
        </row>
        <row r="194">
          <cell r="C194" t="str">
            <v>Bennelong Australian Equity Fund</v>
          </cell>
          <cell r="D194" t="str">
            <v>TL_CUSTOM_GROUP.OFMSingleClass</v>
          </cell>
          <cell r="E194">
            <v>1</v>
          </cell>
          <cell r="F194" t="str">
            <v>n/a</v>
          </cell>
          <cell r="G194" t="str">
            <v>n/a</v>
          </cell>
          <cell r="H194" t="str">
            <v>TL_CUSTOM_GROUP.ANZSingleClass</v>
          </cell>
          <cell r="I194">
            <v>0.3</v>
          </cell>
          <cell r="J194" t="str">
            <v>n/a</v>
          </cell>
          <cell r="K194" t="str">
            <v>n/a</v>
          </cell>
          <cell r="L194">
            <v>9.7999999999999997E-3</v>
          </cell>
          <cell r="M194">
            <v>2.1904799999999999E-2</v>
          </cell>
          <cell r="N194">
            <v>1.90414E-2</v>
          </cell>
          <cell r="O194">
            <v>3.73408E-2</v>
          </cell>
          <cell r="P194">
            <v>6.2182199999999993E-2</v>
          </cell>
          <cell r="Q194">
            <v>6.4271599999999998E-2</v>
          </cell>
          <cell r="R194">
            <v>7.9213800000000001E-2</v>
          </cell>
        </row>
        <row r="195">
          <cell r="C195" t="str">
            <v xml:space="preserve">BlackRock Advantage Australian Equity Fund </v>
          </cell>
          <cell r="D195" t="str">
            <v>TL_CUSTOM_GROUP.OFMSingleClass</v>
          </cell>
          <cell r="E195">
            <v>1</v>
          </cell>
          <cell r="F195" t="str">
            <v>n/a</v>
          </cell>
          <cell r="G195" t="str">
            <v>n/a</v>
          </cell>
          <cell r="H195" t="str">
            <v>TL_CUSTOM_GROUP.ANZSingleClass</v>
          </cell>
          <cell r="I195">
            <v>0.3</v>
          </cell>
          <cell r="J195" t="str">
            <v>n/a</v>
          </cell>
          <cell r="K195" t="str">
            <v>n/a</v>
          </cell>
          <cell r="L195">
            <v>4.5000000000000005E-3</v>
          </cell>
          <cell r="M195">
            <v>2.1904799999999999E-2</v>
          </cell>
          <cell r="N195">
            <v>1.90414E-2</v>
          </cell>
          <cell r="O195">
            <v>3.73408E-2</v>
          </cell>
          <cell r="P195">
            <v>6.2182199999999993E-2</v>
          </cell>
          <cell r="Q195">
            <v>6.4271599999999998E-2</v>
          </cell>
          <cell r="R195">
            <v>7.9213800000000001E-2</v>
          </cell>
        </row>
        <row r="196">
          <cell r="C196" t="str">
            <v>CFML Schroder Equity Opportunities Fund</v>
          </cell>
          <cell r="D196" t="str">
            <v>TL_CUSTOM_GROUP.OFMSingleClass</v>
          </cell>
          <cell r="E196">
            <v>1</v>
          </cell>
          <cell r="F196" t="str">
            <v>n/a</v>
          </cell>
          <cell r="G196" t="str">
            <v>n/a</v>
          </cell>
          <cell r="H196" t="str">
            <v>TL_CUSTOM_GROUP.ANZSingleClass</v>
          </cell>
          <cell r="I196">
            <v>0.3</v>
          </cell>
          <cell r="J196" t="str">
            <v>n/a</v>
          </cell>
          <cell r="K196" t="str">
            <v>n/a</v>
          </cell>
          <cell r="L196">
            <v>8.6999999999999994E-3</v>
          </cell>
          <cell r="M196">
            <v>2.1904799999999999E-2</v>
          </cell>
          <cell r="N196">
            <v>1.90414E-2</v>
          </cell>
          <cell r="O196">
            <v>3.73408E-2</v>
          </cell>
          <cell r="P196">
            <v>6.2182199999999993E-2</v>
          </cell>
          <cell r="Q196">
            <v>6.4271599999999998E-2</v>
          </cell>
          <cell r="R196">
            <v>7.9213800000000001E-2</v>
          </cell>
        </row>
        <row r="197">
          <cell r="C197" t="str">
            <v>Fidelity Australian Equities Fund</v>
          </cell>
          <cell r="D197" t="str">
            <v>TL_CUSTOM_GROUP.OFMSingleClass</v>
          </cell>
          <cell r="E197">
            <v>1</v>
          </cell>
          <cell r="F197" t="str">
            <v>n/a</v>
          </cell>
          <cell r="G197" t="str">
            <v>n/a</v>
          </cell>
          <cell r="H197" t="str">
            <v>TL_CUSTOM_GROUP.ANZSingleClass</v>
          </cell>
          <cell r="I197">
            <v>0.3</v>
          </cell>
          <cell r="J197" t="str">
            <v>n/a</v>
          </cell>
          <cell r="K197" t="str">
            <v>n/a</v>
          </cell>
          <cell r="L197">
            <v>8.5000000000000006E-3</v>
          </cell>
          <cell r="M197">
            <v>2.1904799999999999E-2</v>
          </cell>
          <cell r="N197">
            <v>1.90414E-2</v>
          </cell>
          <cell r="O197">
            <v>3.73408E-2</v>
          </cell>
          <cell r="P197">
            <v>6.2182199999999993E-2</v>
          </cell>
          <cell r="Q197">
            <v>6.4271599999999998E-2</v>
          </cell>
          <cell r="R197">
            <v>7.9213800000000001E-2</v>
          </cell>
        </row>
        <row r="198">
          <cell r="C198" t="str">
            <v>Fidelity Australian Opportunities Fund</v>
          </cell>
          <cell r="D198" t="str">
            <v>TL_CUSTOM_GROUP.OFMSingleClass</v>
          </cell>
          <cell r="E198">
            <v>1</v>
          </cell>
          <cell r="F198" t="str">
            <v>n/a</v>
          </cell>
          <cell r="G198" t="str">
            <v>n/a</v>
          </cell>
          <cell r="H198" t="str">
            <v>TL_CUSTOM_GROUP.ANZSingleClass</v>
          </cell>
          <cell r="I198">
            <v>0.3</v>
          </cell>
          <cell r="J198" t="str">
            <v>n/a</v>
          </cell>
          <cell r="K198" t="str">
            <v>n/a</v>
          </cell>
          <cell r="L198">
            <v>8.5000000000000006E-3</v>
          </cell>
          <cell r="M198">
            <v>2.1904799999999999E-2</v>
          </cell>
          <cell r="N198">
            <v>1.90414E-2</v>
          </cell>
          <cell r="O198">
            <v>3.73408E-2</v>
          </cell>
          <cell r="P198">
            <v>6.2182199999999993E-2</v>
          </cell>
          <cell r="Q198">
            <v>6.4271599999999998E-2</v>
          </cell>
          <cell r="R198">
            <v>7.9213800000000001E-2</v>
          </cell>
        </row>
        <row r="199">
          <cell r="C199" t="str">
            <v>Greencape Broadcap Fund</v>
          </cell>
          <cell r="D199" t="str">
            <v>TL_CUSTOM_GROUP.OFMSingleClass</v>
          </cell>
          <cell r="E199">
            <v>1</v>
          </cell>
          <cell r="F199" t="str">
            <v>n/a</v>
          </cell>
          <cell r="G199" t="str">
            <v>n/a</v>
          </cell>
          <cell r="H199" t="str">
            <v>TL_CUSTOM_GROUP.ANZSingleClass</v>
          </cell>
          <cell r="I199">
            <v>0.3</v>
          </cell>
          <cell r="J199" t="str">
            <v>n/a</v>
          </cell>
          <cell r="K199" t="str">
            <v>n/a</v>
          </cell>
          <cell r="L199">
            <v>1.17E-2</v>
          </cell>
          <cell r="M199">
            <v>2.1904799999999999E-2</v>
          </cell>
          <cell r="N199">
            <v>1.90414E-2</v>
          </cell>
          <cell r="O199">
            <v>3.73408E-2</v>
          </cell>
          <cell r="P199">
            <v>6.2182199999999993E-2</v>
          </cell>
          <cell r="Q199">
            <v>6.4271599999999998E-2</v>
          </cell>
          <cell r="R199">
            <v>7.9213800000000001E-2</v>
          </cell>
        </row>
        <row r="200">
          <cell r="C200" t="str">
            <v>Hyperion Australian Growth Companies Fund</v>
          </cell>
          <cell r="D200" t="str">
            <v>TL_CUSTOM_GROUP.OFMSingleClass</v>
          </cell>
          <cell r="E200">
            <v>1</v>
          </cell>
          <cell r="F200" t="str">
            <v>n/a</v>
          </cell>
          <cell r="G200" t="str">
            <v>n/a</v>
          </cell>
          <cell r="H200" t="str">
            <v>TL_CUSTOM_GROUP.ANZSingleClass</v>
          </cell>
          <cell r="I200">
            <v>0.3</v>
          </cell>
          <cell r="J200" t="str">
            <v>n/a</v>
          </cell>
          <cell r="K200" t="str">
            <v>n/a</v>
          </cell>
          <cell r="L200">
            <v>9.4999999999999998E-3</v>
          </cell>
          <cell r="M200">
            <v>2.1904799999999999E-2</v>
          </cell>
          <cell r="N200">
            <v>1.90414E-2</v>
          </cell>
          <cell r="O200">
            <v>3.73408E-2</v>
          </cell>
          <cell r="P200">
            <v>6.2182199999999993E-2</v>
          </cell>
          <cell r="Q200">
            <v>6.4271599999999998E-2</v>
          </cell>
          <cell r="R200">
            <v>7.9213800000000001E-2</v>
          </cell>
        </row>
        <row r="201">
          <cell r="C201" t="str">
            <v>Investors Mutual All Industrials Share Fund</v>
          </cell>
          <cell r="D201" t="str">
            <v>TL_CUSTOM_GROUP.OFMSingleClass</v>
          </cell>
          <cell r="E201">
            <v>1</v>
          </cell>
          <cell r="F201" t="str">
            <v>n/a</v>
          </cell>
          <cell r="G201" t="str">
            <v>n/a</v>
          </cell>
          <cell r="H201" t="str">
            <v>TL_CUSTOM_GROUP.ANZSingleClass</v>
          </cell>
          <cell r="I201">
            <v>0.3</v>
          </cell>
          <cell r="J201" t="str">
            <v>n/a</v>
          </cell>
          <cell r="K201" t="str">
            <v>n/a</v>
          </cell>
          <cell r="L201">
            <v>9.8999999999999991E-3</v>
          </cell>
          <cell r="M201">
            <v>2.1904799999999999E-2</v>
          </cell>
          <cell r="N201">
            <v>1.90414E-2</v>
          </cell>
          <cell r="O201">
            <v>3.73408E-2</v>
          </cell>
          <cell r="P201">
            <v>6.2182199999999993E-2</v>
          </cell>
          <cell r="Q201">
            <v>6.4271599999999998E-2</v>
          </cell>
          <cell r="R201">
            <v>7.9213800000000001E-2</v>
          </cell>
        </row>
        <row r="202">
          <cell r="C202" t="str">
            <v>Investors Mutual Australian Share Fund</v>
          </cell>
          <cell r="D202" t="str">
            <v>TL_CUSTOM_GROUP.OFMSingleClass</v>
          </cell>
          <cell r="E202">
            <v>1</v>
          </cell>
          <cell r="F202" t="str">
            <v>n/a</v>
          </cell>
          <cell r="G202" t="str">
            <v>n/a</v>
          </cell>
          <cell r="H202" t="str">
            <v>TL_CUSTOM_GROUP.ANZSingleClass</v>
          </cell>
          <cell r="I202">
            <v>0.3</v>
          </cell>
          <cell r="J202" t="str">
            <v>n/a</v>
          </cell>
          <cell r="K202" t="str">
            <v>n/a</v>
          </cell>
          <cell r="L202">
            <v>9.8999999999999991E-3</v>
          </cell>
          <cell r="M202">
            <v>2.1904799999999999E-2</v>
          </cell>
          <cell r="N202">
            <v>1.90414E-2</v>
          </cell>
          <cell r="O202">
            <v>3.73408E-2</v>
          </cell>
          <cell r="P202">
            <v>6.2182199999999993E-2</v>
          </cell>
          <cell r="Q202">
            <v>6.4271599999999998E-2</v>
          </cell>
          <cell r="R202">
            <v>7.9213800000000001E-2</v>
          </cell>
        </row>
        <row r="203">
          <cell r="C203" t="str">
            <v>Milford Australian Absolute Growth Fund</v>
          </cell>
          <cell r="D203" t="str">
            <v>TL_CUSTOM_GROUP.OFMSingleClass</v>
          </cell>
          <cell r="E203">
            <v>1</v>
          </cell>
          <cell r="F203" t="str">
            <v>n/a</v>
          </cell>
          <cell r="G203" t="str">
            <v>n/a</v>
          </cell>
          <cell r="H203" t="str">
            <v>TL_CUSTOM_GROUP.ANZSingleClass</v>
          </cell>
          <cell r="I203">
            <v>0.3</v>
          </cell>
          <cell r="J203" t="str">
            <v>n/a</v>
          </cell>
          <cell r="K203" t="str">
            <v>n/a</v>
          </cell>
          <cell r="L203">
            <v>1.5200000000000002E-2</v>
          </cell>
          <cell r="M203">
            <v>2.1904799999999999E-2</v>
          </cell>
          <cell r="N203">
            <v>1.90414E-2</v>
          </cell>
          <cell r="O203">
            <v>3.73408E-2</v>
          </cell>
          <cell r="P203">
            <v>6.2182199999999993E-2</v>
          </cell>
          <cell r="Q203">
            <v>6.4271599999999998E-2</v>
          </cell>
          <cell r="R203">
            <v>7.9213800000000001E-2</v>
          </cell>
        </row>
        <row r="204">
          <cell r="C204" t="str">
            <v>MLC MultiActive Australian Shares**</v>
          </cell>
          <cell r="D204" t="str">
            <v>TL_CUSTOM_GROUP.OFMSingleClass</v>
          </cell>
          <cell r="E204">
            <v>1</v>
          </cell>
          <cell r="F204" t="str">
            <v>n/a</v>
          </cell>
          <cell r="G204" t="str">
            <v>n/a</v>
          </cell>
          <cell r="H204" t="str">
            <v>TL_CUSTOM_GROUP.ANZSingleClass</v>
          </cell>
          <cell r="I204">
            <v>0.3</v>
          </cell>
          <cell r="J204" t="str">
            <v>n/a</v>
          </cell>
          <cell r="K204" t="str">
            <v>n/a</v>
          </cell>
          <cell r="L204">
            <v>1.1599999999999999E-2</v>
          </cell>
          <cell r="M204">
            <v>2.1904799999999999E-2</v>
          </cell>
          <cell r="N204">
            <v>1.90414E-2</v>
          </cell>
          <cell r="O204">
            <v>3.73408E-2</v>
          </cell>
          <cell r="P204">
            <v>6.2182199999999993E-2</v>
          </cell>
          <cell r="Q204">
            <v>6.4271599999999998E-2</v>
          </cell>
          <cell r="R204">
            <v>7.9213800000000001E-2</v>
          </cell>
        </row>
        <row r="205">
          <cell r="C205" t="str">
            <v>Lazard Australian Equity Fund (Wholesale Class)</v>
          </cell>
          <cell r="D205" t="str">
            <v>TL_CUSTOM_GROUP.OFMSingleClass</v>
          </cell>
          <cell r="E205">
            <v>1</v>
          </cell>
          <cell r="F205" t="str">
            <v>n/a</v>
          </cell>
          <cell r="G205" t="str">
            <v>n/a</v>
          </cell>
          <cell r="H205" t="str">
            <v>TL_CUSTOM_GROUP.ANZSingleClass</v>
          </cell>
          <cell r="I205">
            <v>0.3</v>
          </cell>
          <cell r="J205" t="str">
            <v>n/a</v>
          </cell>
          <cell r="K205" t="str">
            <v>n/a</v>
          </cell>
          <cell r="L205">
            <v>6.9999999999999993E-3</v>
          </cell>
          <cell r="M205">
            <v>2.1904799999999999E-2</v>
          </cell>
          <cell r="N205">
            <v>1.90414E-2</v>
          </cell>
          <cell r="O205">
            <v>3.73408E-2</v>
          </cell>
          <cell r="P205">
            <v>6.2182199999999993E-2</v>
          </cell>
          <cell r="Q205">
            <v>6.4271599999999998E-2</v>
          </cell>
          <cell r="R205">
            <v>7.9213800000000001E-2</v>
          </cell>
        </row>
        <row r="206">
          <cell r="C206" t="str">
            <v>Macquarie Australian Share Fund</v>
          </cell>
          <cell r="D206" t="str">
            <v>TL_CUSTOM_GROUP.OFMSingleClass</v>
          </cell>
          <cell r="E206">
            <v>1</v>
          </cell>
          <cell r="F206" t="str">
            <v>n/a</v>
          </cell>
          <cell r="G206" t="str">
            <v>n/a</v>
          </cell>
          <cell r="H206" t="str">
            <v>TL_CUSTOM_GROUP.ANZSingleClass</v>
          </cell>
          <cell r="I206">
            <v>0.3</v>
          </cell>
          <cell r="J206" t="str">
            <v>n/a</v>
          </cell>
          <cell r="K206" t="str">
            <v>n/a</v>
          </cell>
          <cell r="L206">
            <v>6.0000000000000001E-3</v>
          </cell>
          <cell r="M206">
            <v>2.1904799999999999E-2</v>
          </cell>
          <cell r="N206">
            <v>1.90414E-2</v>
          </cell>
          <cell r="O206">
            <v>3.73408E-2</v>
          </cell>
          <cell r="P206">
            <v>6.2182199999999993E-2</v>
          </cell>
          <cell r="Q206">
            <v>6.4271599999999998E-2</v>
          </cell>
          <cell r="R206">
            <v>7.9213800000000001E-2</v>
          </cell>
        </row>
        <row r="207">
          <cell r="C207" t="str">
            <v>MLC Wholesale Australian Share Fund**</v>
          </cell>
          <cell r="D207" t="str">
            <v>TL_CUSTOM_GROUP.OFMSingleClass</v>
          </cell>
          <cell r="E207">
            <v>1</v>
          </cell>
          <cell r="F207" t="str">
            <v>n/a</v>
          </cell>
          <cell r="G207" t="str">
            <v>n/a</v>
          </cell>
          <cell r="H207" t="str">
            <v>TL_CUSTOM_GROUP.ANZSingleClass</v>
          </cell>
          <cell r="I207">
            <v>0.3</v>
          </cell>
          <cell r="J207" t="str">
            <v>n/a</v>
          </cell>
          <cell r="K207" t="str">
            <v>n/a</v>
          </cell>
          <cell r="L207">
            <v>7.3000000000000001E-3</v>
          </cell>
          <cell r="M207">
            <v>2.1904799999999999E-2</v>
          </cell>
          <cell r="N207">
            <v>1.90414E-2</v>
          </cell>
          <cell r="O207">
            <v>3.73408E-2</v>
          </cell>
          <cell r="P207">
            <v>6.2182199999999993E-2</v>
          </cell>
          <cell r="Q207">
            <v>6.4271599999999998E-2</v>
          </cell>
          <cell r="R207">
            <v>7.9213800000000001E-2</v>
          </cell>
        </row>
        <row r="208">
          <cell r="C208" t="str">
            <v>OnePath Wholesale Australian Share Trust**</v>
          </cell>
          <cell r="D208" t="str">
            <v>TL_CUSTOM_GROUP.OFMSingleClass</v>
          </cell>
          <cell r="E208">
            <v>1</v>
          </cell>
          <cell r="F208" t="str">
            <v>n/a</v>
          </cell>
          <cell r="G208" t="str">
            <v>n/a</v>
          </cell>
          <cell r="H208" t="str">
            <v>TL_CUSTOM_GROUP.ANZSingleClass</v>
          </cell>
          <cell r="I208">
            <v>0.3</v>
          </cell>
          <cell r="J208" t="str">
            <v>n/a</v>
          </cell>
          <cell r="K208" t="str">
            <v>n/a</v>
          </cell>
          <cell r="L208">
            <v>9.0000000000000011E-3</v>
          </cell>
          <cell r="M208">
            <v>2.1904799999999999E-2</v>
          </cell>
          <cell r="N208">
            <v>1.90414E-2</v>
          </cell>
          <cell r="O208">
            <v>3.73408E-2</v>
          </cell>
          <cell r="P208">
            <v>6.2182199999999993E-2</v>
          </cell>
          <cell r="Q208">
            <v>6.4271599999999998E-2</v>
          </cell>
          <cell r="R208">
            <v>7.9213800000000001E-2</v>
          </cell>
        </row>
        <row r="209">
          <cell r="C209" t="str">
            <v>Optimix Wholesale Australian Share Trust (Class B)**</v>
          </cell>
          <cell r="D209" t="str">
            <v>TL_CUSTOM_GROUP.OFMSingleClass</v>
          </cell>
          <cell r="E209">
            <v>1</v>
          </cell>
          <cell r="F209" t="str">
            <v>n/a</v>
          </cell>
          <cell r="G209" t="str">
            <v>n/a</v>
          </cell>
          <cell r="H209" t="str">
            <v>TL_CUSTOM_GROUP.ANZSingleClass</v>
          </cell>
          <cell r="I209">
            <v>0.3</v>
          </cell>
          <cell r="J209" t="str">
            <v>n/a</v>
          </cell>
          <cell r="K209" t="str">
            <v>n/a</v>
          </cell>
          <cell r="L209">
            <v>7.3000000000000001E-3</v>
          </cell>
          <cell r="M209">
            <v>2.1904799999999999E-2</v>
          </cell>
          <cell r="N209">
            <v>1.90414E-2</v>
          </cell>
          <cell r="O209">
            <v>3.73408E-2</v>
          </cell>
          <cell r="P209">
            <v>6.2182199999999993E-2</v>
          </cell>
          <cell r="Q209">
            <v>6.4271599999999998E-2</v>
          </cell>
          <cell r="R209">
            <v>7.9213800000000001E-2</v>
          </cell>
        </row>
        <row r="210">
          <cell r="C210" t="str">
            <v>Pendal Australian Equity Fund</v>
          </cell>
          <cell r="D210" t="str">
            <v>TL_CUSTOM_GROUP.OFMSingleClass</v>
          </cell>
          <cell r="E210">
            <v>1</v>
          </cell>
          <cell r="F210" t="str">
            <v>n/a</v>
          </cell>
          <cell r="G210" t="str">
            <v>n/a</v>
          </cell>
          <cell r="H210" t="str">
            <v>TL_CUSTOM_GROUP.ANZSingleClass</v>
          </cell>
          <cell r="I210">
            <v>0.3</v>
          </cell>
          <cell r="J210" t="str">
            <v>n/a</v>
          </cell>
          <cell r="K210" t="str">
            <v>n/a</v>
          </cell>
          <cell r="L210">
            <v>7.9000000000000008E-3</v>
          </cell>
          <cell r="M210">
            <v>2.1904799999999999E-2</v>
          </cell>
          <cell r="N210">
            <v>1.90414E-2</v>
          </cell>
          <cell r="O210">
            <v>3.73408E-2</v>
          </cell>
          <cell r="P210">
            <v>6.2182199999999993E-2</v>
          </cell>
          <cell r="Q210">
            <v>6.4271599999999998E-2</v>
          </cell>
          <cell r="R210">
            <v>7.9213800000000001E-2</v>
          </cell>
        </row>
        <row r="211">
          <cell r="C211" t="str">
            <v>Pendal Australian Share Fund</v>
          </cell>
          <cell r="D211" t="str">
            <v>TL_CUSTOM_GROUP.OFMSingleClass</v>
          </cell>
          <cell r="E211">
            <v>1</v>
          </cell>
          <cell r="F211" t="str">
            <v>n/a</v>
          </cell>
          <cell r="G211" t="str">
            <v>n/a</v>
          </cell>
          <cell r="H211" t="str">
            <v>TL_CUSTOM_GROUP.ANZSingleClass</v>
          </cell>
          <cell r="I211">
            <v>0.3</v>
          </cell>
          <cell r="J211" t="str">
            <v>n/a</v>
          </cell>
          <cell r="K211" t="str">
            <v>n/a</v>
          </cell>
          <cell r="L211">
            <v>7.9000000000000008E-3</v>
          </cell>
          <cell r="M211">
            <v>2.1904799999999999E-2</v>
          </cell>
          <cell r="N211">
            <v>1.90414E-2</v>
          </cell>
          <cell r="O211">
            <v>3.73408E-2</v>
          </cell>
          <cell r="P211">
            <v>6.2182199999999993E-2</v>
          </cell>
          <cell r="Q211">
            <v>6.4271599999999998E-2</v>
          </cell>
          <cell r="R211">
            <v>7.9213800000000001E-2</v>
          </cell>
        </row>
        <row r="212">
          <cell r="C212" t="str">
            <v>Perennial Value Shares Wholesale Trust</v>
          </cell>
          <cell r="D212" t="str">
            <v>TL_CUSTOM_GROUP.OFMSingleClass</v>
          </cell>
          <cell r="E212">
            <v>1</v>
          </cell>
          <cell r="F212" t="str">
            <v>n/a</v>
          </cell>
          <cell r="G212" t="str">
            <v>n/a</v>
          </cell>
          <cell r="H212" t="str">
            <v>TL_CUSTOM_GROUP.ANZSingleClass</v>
          </cell>
          <cell r="I212">
            <v>0.3</v>
          </cell>
          <cell r="J212" t="str">
            <v>n/a</v>
          </cell>
          <cell r="K212" t="str">
            <v>n/a</v>
          </cell>
          <cell r="L212">
            <v>9.7999999999999997E-3</v>
          </cell>
          <cell r="M212">
            <v>2.1904799999999999E-2</v>
          </cell>
          <cell r="N212">
            <v>1.90414E-2</v>
          </cell>
          <cell r="O212">
            <v>3.73408E-2</v>
          </cell>
          <cell r="P212">
            <v>6.2182199999999993E-2</v>
          </cell>
          <cell r="Q212">
            <v>6.4271599999999998E-2</v>
          </cell>
          <cell r="R212">
            <v>7.9213800000000001E-2</v>
          </cell>
        </row>
        <row r="213">
          <cell r="C213" t="str">
            <v>Perpetual Australian Share Fund</v>
          </cell>
          <cell r="D213" t="str">
            <v>TL_CUSTOM_GROUP.OFMSingleClass</v>
          </cell>
          <cell r="E213">
            <v>1</v>
          </cell>
          <cell r="F213" t="str">
            <v>n/a</v>
          </cell>
          <cell r="G213" t="str">
            <v>n/a</v>
          </cell>
          <cell r="H213" t="str">
            <v>TL_CUSTOM_GROUP.ANZSingleClass</v>
          </cell>
          <cell r="I213">
            <v>0.3</v>
          </cell>
          <cell r="J213" t="str">
            <v>n/a</v>
          </cell>
          <cell r="K213" t="str">
            <v>n/a</v>
          </cell>
          <cell r="L213">
            <v>0.01</v>
          </cell>
          <cell r="M213">
            <v>2.1904799999999999E-2</v>
          </cell>
          <cell r="N213">
            <v>1.90414E-2</v>
          </cell>
          <cell r="O213">
            <v>3.73408E-2</v>
          </cell>
          <cell r="P213">
            <v>6.2182199999999993E-2</v>
          </cell>
          <cell r="Q213">
            <v>6.4271599999999998E-2</v>
          </cell>
          <cell r="R213">
            <v>7.9213800000000001E-2</v>
          </cell>
        </row>
        <row r="214">
          <cell r="C214" t="str">
            <v>Perpetual Industrial Share Fund</v>
          </cell>
          <cell r="D214" t="str">
            <v>TL_CUSTOM_GROUP.OFMSingleClass</v>
          </cell>
          <cell r="E214">
            <v>1</v>
          </cell>
          <cell r="F214" t="str">
            <v>n/a</v>
          </cell>
          <cell r="G214" t="str">
            <v>n/a</v>
          </cell>
          <cell r="H214" t="str">
            <v>TL_CUSTOM_GROUP.ANZSingleClass</v>
          </cell>
          <cell r="I214">
            <v>0.3</v>
          </cell>
          <cell r="J214" t="str">
            <v>n/a</v>
          </cell>
          <cell r="K214" t="str">
            <v>n/a</v>
          </cell>
          <cell r="L214">
            <v>9.8999999999999991E-3</v>
          </cell>
          <cell r="M214">
            <v>2.1904799999999999E-2</v>
          </cell>
          <cell r="N214">
            <v>1.90414E-2</v>
          </cell>
          <cell r="O214">
            <v>3.73408E-2</v>
          </cell>
          <cell r="P214">
            <v>6.2182199999999993E-2</v>
          </cell>
          <cell r="Q214">
            <v>6.4271599999999998E-2</v>
          </cell>
          <cell r="R214">
            <v>7.9213800000000001E-2</v>
          </cell>
        </row>
        <row r="215">
          <cell r="C215" t="str">
            <v>Realindex Australian Share Fund</v>
          </cell>
          <cell r="D215" t="str">
            <v>TL_CUSTOM_GROUP.OFMSingleClass</v>
          </cell>
          <cell r="E215">
            <v>1</v>
          </cell>
          <cell r="F215" t="str">
            <v>n/a</v>
          </cell>
          <cell r="G215" t="str">
            <v>n/a</v>
          </cell>
          <cell r="H215" t="str">
            <v>TL_CUSTOM_GROUP.ANZSingleClass</v>
          </cell>
          <cell r="I215">
            <v>0.3</v>
          </cell>
          <cell r="J215" t="str">
            <v>n/a</v>
          </cell>
          <cell r="K215" t="str">
            <v>n/a</v>
          </cell>
          <cell r="L215">
            <v>3.5999999999999999E-3</v>
          </cell>
          <cell r="M215">
            <v>2.1904799999999999E-2</v>
          </cell>
          <cell r="N215">
            <v>1.90414E-2</v>
          </cell>
          <cell r="O215">
            <v>3.73408E-2</v>
          </cell>
          <cell r="P215">
            <v>6.2182199999999993E-2</v>
          </cell>
          <cell r="Q215">
            <v>6.4271599999999998E-2</v>
          </cell>
          <cell r="R215">
            <v>7.9213800000000001E-2</v>
          </cell>
        </row>
        <row r="216">
          <cell r="C216" t="str">
            <v>Russell Investments Australian Shares Fund (Class A)</v>
          </cell>
          <cell r="D216" t="str">
            <v>TL_CUSTOM_GROUP.OFMSingleClass</v>
          </cell>
          <cell r="E216">
            <v>1</v>
          </cell>
          <cell r="F216" t="str">
            <v>n/a</v>
          </cell>
          <cell r="G216" t="str">
            <v>n/a</v>
          </cell>
          <cell r="H216" t="str">
            <v>TL_CUSTOM_GROUP.ANZSingleClass</v>
          </cell>
          <cell r="I216">
            <v>0.3</v>
          </cell>
          <cell r="J216" t="str">
            <v>n/a</v>
          </cell>
          <cell r="K216" t="str">
            <v>n/a</v>
          </cell>
          <cell r="L216">
            <v>8.8999999999999999E-3</v>
          </cell>
          <cell r="M216">
            <v>2.1904799999999999E-2</v>
          </cell>
          <cell r="N216">
            <v>1.90414E-2</v>
          </cell>
          <cell r="O216">
            <v>3.73408E-2</v>
          </cell>
          <cell r="P216">
            <v>6.2182199999999993E-2</v>
          </cell>
          <cell r="Q216">
            <v>6.4271599999999998E-2</v>
          </cell>
          <cell r="R216">
            <v>7.9213800000000001E-2</v>
          </cell>
        </row>
        <row r="217">
          <cell r="C217" t="str">
            <v>Schroder Wholesale Australian Equity Fund</v>
          </cell>
          <cell r="D217" t="str">
            <v>TL_CUSTOM_GROUP.OFMSingleClass</v>
          </cell>
          <cell r="E217">
            <v>1</v>
          </cell>
          <cell r="F217" t="str">
            <v>n/a</v>
          </cell>
          <cell r="G217" t="str">
            <v>n/a</v>
          </cell>
          <cell r="H217" t="str">
            <v>TL_CUSTOM_GROUP.ANZSingleClass</v>
          </cell>
          <cell r="I217">
            <v>0.3</v>
          </cell>
          <cell r="J217" t="str">
            <v>n/a</v>
          </cell>
          <cell r="K217" t="str">
            <v>n/a</v>
          </cell>
          <cell r="L217">
            <v>8.0000000000000002E-3</v>
          </cell>
          <cell r="M217">
            <v>2.1904799999999999E-2</v>
          </cell>
          <cell r="N217">
            <v>1.90414E-2</v>
          </cell>
          <cell r="O217">
            <v>3.73408E-2</v>
          </cell>
          <cell r="P217">
            <v>6.2182199999999993E-2</v>
          </cell>
          <cell r="Q217">
            <v>6.4271599999999998E-2</v>
          </cell>
          <cell r="R217">
            <v>7.9213800000000001E-2</v>
          </cell>
        </row>
        <row r="218">
          <cell r="C218" t="str">
            <v>Solaris Core Australian Equity Fund</v>
          </cell>
          <cell r="D218" t="str">
            <v>TL_CUSTOM_GROUP.OFMSingleClass</v>
          </cell>
          <cell r="E218">
            <v>1</v>
          </cell>
          <cell r="F218" t="str">
            <v>n/a</v>
          </cell>
          <cell r="G218" t="str">
            <v>n/a</v>
          </cell>
          <cell r="H218" t="str">
            <v>TL_CUSTOM_GROUP.ANZSingleClass</v>
          </cell>
          <cell r="I218">
            <v>0.3</v>
          </cell>
          <cell r="J218" t="str">
            <v>n/a</v>
          </cell>
          <cell r="K218" t="str">
            <v>n/a</v>
          </cell>
          <cell r="L218">
            <v>0</v>
          </cell>
          <cell r="M218">
            <v>2.1904799999999999E-2</v>
          </cell>
          <cell r="N218">
            <v>1.90414E-2</v>
          </cell>
          <cell r="O218">
            <v>3.73408E-2</v>
          </cell>
          <cell r="P218">
            <v>6.2182199999999993E-2</v>
          </cell>
          <cell r="Q218">
            <v>6.4271599999999998E-2</v>
          </cell>
          <cell r="R218">
            <v>7.9213800000000001E-2</v>
          </cell>
        </row>
        <row r="219">
          <cell r="C219" t="str">
            <v>State Street Australian Equity Fund</v>
          </cell>
          <cell r="D219" t="str">
            <v>TL_CUSTOM_GROUP.OFMSingleClass</v>
          </cell>
          <cell r="E219">
            <v>1</v>
          </cell>
          <cell r="F219" t="str">
            <v>n/a</v>
          </cell>
          <cell r="G219" t="str">
            <v>n/a</v>
          </cell>
          <cell r="H219" t="str">
            <v>TL_CUSTOM_GROUP.ANZSingleClass</v>
          </cell>
          <cell r="I219">
            <v>0.3</v>
          </cell>
          <cell r="J219" t="str">
            <v>n/a</v>
          </cell>
          <cell r="K219" t="str">
            <v>n/a</v>
          </cell>
          <cell r="L219">
            <v>6.9999999999999993E-3</v>
          </cell>
          <cell r="M219">
            <v>2.1904799999999999E-2</v>
          </cell>
          <cell r="N219">
            <v>1.90414E-2</v>
          </cell>
          <cell r="O219">
            <v>3.73408E-2</v>
          </cell>
          <cell r="P219">
            <v>6.2182199999999993E-2</v>
          </cell>
          <cell r="Q219">
            <v>6.4271599999999998E-2</v>
          </cell>
          <cell r="R219">
            <v>7.9213800000000001E-2</v>
          </cell>
        </row>
        <row r="220">
          <cell r="C220" t="str">
            <v>T. Rowe Price Australian Equity Fund</v>
          </cell>
          <cell r="D220" t="str">
            <v>TL_CUSTOM_GROUP.OFMSingleClass</v>
          </cell>
          <cell r="E220">
            <v>1</v>
          </cell>
          <cell r="F220" t="str">
            <v>n/a</v>
          </cell>
          <cell r="G220" t="str">
            <v>n/a</v>
          </cell>
          <cell r="H220" t="str">
            <v>TL_CUSTOM_GROUP.ANZSingleClass</v>
          </cell>
          <cell r="I220">
            <v>0.3</v>
          </cell>
          <cell r="J220" t="str">
            <v>n/a</v>
          </cell>
          <cell r="K220" t="str">
            <v>n/a</v>
          </cell>
          <cell r="L220">
            <v>6.0000000000000001E-3</v>
          </cell>
          <cell r="M220">
            <v>2.1904799999999999E-2</v>
          </cell>
          <cell r="N220">
            <v>1.90414E-2</v>
          </cell>
          <cell r="O220">
            <v>3.73408E-2</v>
          </cell>
          <cell r="P220">
            <v>6.2182199999999993E-2</v>
          </cell>
          <cell r="Q220">
            <v>6.4271599999999998E-2</v>
          </cell>
          <cell r="R220">
            <v>7.9213800000000001E-2</v>
          </cell>
        </row>
        <row r="221">
          <cell r="C221" t="str">
            <v>Tyndall Australian Share Wholesale Fund</v>
          </cell>
          <cell r="D221" t="str">
            <v>TL_CUSTOM_GROUP.OFMSingleClass</v>
          </cell>
          <cell r="E221">
            <v>1</v>
          </cell>
          <cell r="F221" t="str">
            <v>n/a</v>
          </cell>
          <cell r="G221" t="str">
            <v>n/a</v>
          </cell>
          <cell r="H221" t="str">
            <v>TL_CUSTOM_GROUP.ANZSingleClass</v>
          </cell>
          <cell r="I221">
            <v>0.3</v>
          </cell>
          <cell r="J221" t="str">
            <v>n/a</v>
          </cell>
          <cell r="K221" t="str">
            <v>n/a</v>
          </cell>
          <cell r="L221">
            <v>8.5000000000000006E-3</v>
          </cell>
          <cell r="M221">
            <v>2.1904799999999999E-2</v>
          </cell>
          <cell r="N221">
            <v>1.90414E-2</v>
          </cell>
          <cell r="O221">
            <v>3.73408E-2</v>
          </cell>
          <cell r="P221">
            <v>6.2182199999999993E-2</v>
          </cell>
          <cell r="Q221">
            <v>6.4271599999999998E-2</v>
          </cell>
          <cell r="R221">
            <v>7.9213800000000001E-2</v>
          </cell>
        </row>
        <row r="222">
          <cell r="C222" t="str">
            <v>UBS Australian Share Fund</v>
          </cell>
          <cell r="D222" t="str">
            <v>TL_CUSTOM_GROUP.OFMSingleClass</v>
          </cell>
          <cell r="E222">
            <v>1</v>
          </cell>
          <cell r="F222" t="str">
            <v>n/a</v>
          </cell>
          <cell r="G222" t="str">
            <v>n/a</v>
          </cell>
          <cell r="H222" t="str">
            <v>TL_CUSTOM_GROUP.ANZSingleClass</v>
          </cell>
          <cell r="I222">
            <v>0.3</v>
          </cell>
          <cell r="J222" t="str">
            <v>n/a</v>
          </cell>
          <cell r="K222" t="str">
            <v>n/a</v>
          </cell>
          <cell r="L222">
            <v>8.0000000000000002E-3</v>
          </cell>
          <cell r="M222">
            <v>2.1904799999999999E-2</v>
          </cell>
          <cell r="N222">
            <v>1.90414E-2</v>
          </cell>
          <cell r="O222">
            <v>3.73408E-2</v>
          </cell>
          <cell r="P222">
            <v>6.2182199999999993E-2</v>
          </cell>
          <cell r="Q222">
            <v>6.4271599999999998E-2</v>
          </cell>
          <cell r="R222">
            <v>7.9213800000000001E-2</v>
          </cell>
        </row>
        <row r="223">
          <cell r="C223" t="str">
            <v>Vanguard Australian Shares Index Fund</v>
          </cell>
          <cell r="D223" t="str">
            <v>TL_CUSTOM_GROUP.OFMSingleClass</v>
          </cell>
          <cell r="E223">
            <v>1</v>
          </cell>
          <cell r="F223" t="str">
            <v>n/a</v>
          </cell>
          <cell r="G223" t="str">
            <v>n/a</v>
          </cell>
          <cell r="H223" t="str">
            <v>TL_CUSTOM_GROUP.ANZSingleClass</v>
          </cell>
          <cell r="I223">
            <v>0.3</v>
          </cell>
          <cell r="J223" t="str">
            <v>n/a</v>
          </cell>
          <cell r="K223" t="str">
            <v>n/a</v>
          </cell>
          <cell r="L223">
            <v>1.6000000000000001E-3</v>
          </cell>
          <cell r="M223">
            <v>2.1904799999999999E-2</v>
          </cell>
          <cell r="N223">
            <v>1.90414E-2</v>
          </cell>
          <cell r="O223">
            <v>3.73408E-2</v>
          </cell>
          <cell r="P223">
            <v>6.2182199999999993E-2</v>
          </cell>
          <cell r="Q223">
            <v>6.4271599999999998E-2</v>
          </cell>
          <cell r="R223">
            <v>7.9213800000000001E-2</v>
          </cell>
        </row>
        <row r="224">
          <cell r="C224" t="str">
            <v>Yarra Australian Equities Fund</v>
          </cell>
          <cell r="D224" t="str">
            <v>TL_CUSTOM_GROUP.OFMSingleClass</v>
          </cell>
          <cell r="E224">
            <v>1</v>
          </cell>
          <cell r="F224" t="str">
            <v>n/a</v>
          </cell>
          <cell r="G224" t="str">
            <v>n/a</v>
          </cell>
          <cell r="H224" t="str">
            <v>TL_CUSTOM_GROUP.ANZSingleClass</v>
          </cell>
          <cell r="I224">
            <v>0.3</v>
          </cell>
          <cell r="J224" t="str">
            <v>n/a</v>
          </cell>
          <cell r="K224" t="str">
            <v>n/a</v>
          </cell>
          <cell r="L224">
            <v>9.0000000000000011E-3</v>
          </cell>
          <cell r="M224">
            <v>2.1904799999999999E-2</v>
          </cell>
          <cell r="N224">
            <v>1.90414E-2</v>
          </cell>
          <cell r="O224">
            <v>3.73408E-2</v>
          </cell>
          <cell r="P224">
            <v>6.2182199999999993E-2</v>
          </cell>
          <cell r="Q224">
            <v>6.4271599999999998E-2</v>
          </cell>
          <cell r="R224">
            <v>7.9213800000000001E-2</v>
          </cell>
        </row>
        <row r="225">
          <cell r="C225"/>
          <cell r="D225"/>
          <cell r="E225"/>
          <cell r="F225"/>
          <cell r="G225"/>
          <cell r="H225"/>
          <cell r="I225"/>
          <cell r="J225"/>
          <cell r="K225"/>
          <cell r="L225"/>
          <cell r="M225"/>
          <cell r="N225"/>
          <cell r="O225"/>
          <cell r="P225"/>
          <cell r="Q225"/>
          <cell r="R225"/>
        </row>
        <row r="226">
          <cell r="C226" t="str">
            <v>Australian Shares - Imputation/Equity Income</v>
          </cell>
          <cell r="D226"/>
          <cell r="E226"/>
          <cell r="F226"/>
          <cell r="G226"/>
          <cell r="H226"/>
          <cell r="I226"/>
          <cell r="J226"/>
          <cell r="K226"/>
          <cell r="L226"/>
          <cell r="M226"/>
          <cell r="N226"/>
          <cell r="O226"/>
          <cell r="P226"/>
          <cell r="Q226"/>
          <cell r="R226"/>
        </row>
        <row r="227">
          <cell r="C227" t="str">
            <v>Ausbil Active Dividend Income Fund (Wholesale Class)</v>
          </cell>
          <cell r="D227" t="str">
            <v>TL_CUSTOM_GROUP.OFMSingleClass</v>
          </cell>
          <cell r="E227">
            <v>1</v>
          </cell>
          <cell r="F227" t="str">
            <v>n/a</v>
          </cell>
          <cell r="G227" t="str">
            <v>n/a</v>
          </cell>
          <cell r="H227" t="str">
            <v>TL_CUSTOM_GROUP.ANZSingleClass</v>
          </cell>
          <cell r="I227">
            <v>0.3</v>
          </cell>
          <cell r="J227" t="str">
            <v>n/a</v>
          </cell>
          <cell r="K227" t="str">
            <v>n/a</v>
          </cell>
          <cell r="L227">
            <v>8.5000000000000006E-3</v>
          </cell>
          <cell r="M227">
            <v>2.1904799999999999E-2</v>
          </cell>
          <cell r="N227">
            <v>1.90414E-2</v>
          </cell>
          <cell r="O227">
            <v>3.73408E-2</v>
          </cell>
          <cell r="P227">
            <v>6.2182199999999993E-2</v>
          </cell>
          <cell r="Q227">
            <v>6.4271599999999998E-2</v>
          </cell>
          <cell r="R227">
            <v>7.9213800000000001E-2</v>
          </cell>
        </row>
        <row r="228">
          <cell r="C228" t="str">
            <v>First Sentier Equity Income Fund</v>
          </cell>
          <cell r="D228" t="str">
            <v>TL_CUSTOM_GROUP.OFMSingleClass</v>
          </cell>
          <cell r="E228">
            <v>1</v>
          </cell>
          <cell r="F228" t="str">
            <v>n/a</v>
          </cell>
          <cell r="G228" t="str">
            <v>n/a</v>
          </cell>
          <cell r="H228" t="str">
            <v>TL_CUSTOM_GROUP.ANZSingleClass</v>
          </cell>
          <cell r="I228">
            <v>0.3</v>
          </cell>
          <cell r="J228" t="str">
            <v>n/a</v>
          </cell>
          <cell r="K228" t="str">
            <v>n/a</v>
          </cell>
          <cell r="L228">
            <v>1.23E-2</v>
          </cell>
          <cell r="M228">
            <v>2.1904799999999999E-2</v>
          </cell>
          <cell r="N228">
            <v>1.90414E-2</v>
          </cell>
          <cell r="O228">
            <v>3.73408E-2</v>
          </cell>
          <cell r="P228">
            <v>6.2182199999999993E-2</v>
          </cell>
          <cell r="Q228">
            <v>6.4271599999999998E-2</v>
          </cell>
          <cell r="R228">
            <v>7.9213800000000001E-2</v>
          </cell>
        </row>
        <row r="229">
          <cell r="C229" t="str">
            <v>First Sentier Imputation Fund</v>
          </cell>
          <cell r="D229" t="str">
            <v>TL_CUSTOM_GROUP.OFMSingleClass</v>
          </cell>
          <cell r="E229">
            <v>1</v>
          </cell>
          <cell r="F229" t="str">
            <v>n/a</v>
          </cell>
          <cell r="G229" t="str">
            <v>n/a</v>
          </cell>
          <cell r="H229" t="str">
            <v>TL_CUSTOM_GROUP.ANZSingleClass</v>
          </cell>
          <cell r="I229">
            <v>0.3</v>
          </cell>
          <cell r="J229" t="str">
            <v>n/a</v>
          </cell>
          <cell r="K229" t="str">
            <v>n/a</v>
          </cell>
          <cell r="L229">
            <v>9.7000000000000003E-3</v>
          </cell>
          <cell r="M229">
            <v>2.1904799999999999E-2</v>
          </cell>
          <cell r="N229">
            <v>1.90414E-2</v>
          </cell>
          <cell r="O229">
            <v>3.73408E-2</v>
          </cell>
          <cell r="P229">
            <v>6.2182199999999993E-2</v>
          </cell>
          <cell r="Q229">
            <v>6.4271599999999998E-2</v>
          </cell>
          <cell r="R229">
            <v>7.9213800000000001E-2</v>
          </cell>
        </row>
        <row r="230">
          <cell r="C230" t="str">
            <v>Investors Mutual Equity Income Fund</v>
          </cell>
          <cell r="D230" t="str">
            <v>TL_CUSTOM_GROUP.OFMSingleClass</v>
          </cell>
          <cell r="E230">
            <v>1</v>
          </cell>
          <cell r="F230" t="str">
            <v>n/a</v>
          </cell>
          <cell r="G230" t="str">
            <v>n/a</v>
          </cell>
          <cell r="H230" t="str">
            <v>TL_CUSTOM_GROUP.ANZSingleClass</v>
          </cell>
          <cell r="I230">
            <v>0.3</v>
          </cell>
          <cell r="J230" t="str">
            <v>n/a</v>
          </cell>
          <cell r="K230" t="str">
            <v>n/a</v>
          </cell>
          <cell r="L230">
            <v>9.8999999999999991E-3</v>
          </cell>
          <cell r="M230">
            <v>2.1904799999999999E-2</v>
          </cell>
          <cell r="N230">
            <v>1.90414E-2</v>
          </cell>
          <cell r="O230">
            <v>3.73408E-2</v>
          </cell>
          <cell r="P230">
            <v>6.2182199999999993E-2</v>
          </cell>
          <cell r="Q230">
            <v>6.4271599999999998E-2</v>
          </cell>
          <cell r="R230">
            <v>7.9213800000000001E-2</v>
          </cell>
        </row>
        <row r="231">
          <cell r="C231" t="str">
            <v>Maple-Brown Abbott Australian Share Fund</v>
          </cell>
          <cell r="D231" t="str">
            <v>TL_CUSTOM_GROUP.OFMSingleClass</v>
          </cell>
          <cell r="E231">
            <v>1</v>
          </cell>
          <cell r="F231" t="str">
            <v>n/a</v>
          </cell>
          <cell r="G231" t="str">
            <v>n/a</v>
          </cell>
          <cell r="H231" t="str">
            <v>TL_CUSTOM_GROUP.ANZSingleClass</v>
          </cell>
          <cell r="I231">
            <v>0.3</v>
          </cell>
          <cell r="J231" t="str">
            <v>n/a</v>
          </cell>
          <cell r="K231" t="str">
            <v>n/a</v>
          </cell>
          <cell r="L231">
            <v>8.0000000000000002E-3</v>
          </cell>
          <cell r="M231">
            <v>2.1904799999999999E-2</v>
          </cell>
          <cell r="N231">
            <v>1.90414E-2</v>
          </cell>
          <cell r="O231">
            <v>3.73408E-2</v>
          </cell>
          <cell r="P231">
            <v>6.2182199999999993E-2</v>
          </cell>
          <cell r="Q231">
            <v>6.4271599999999998E-2</v>
          </cell>
          <cell r="R231">
            <v>7.9213800000000001E-2</v>
          </cell>
        </row>
        <row r="232">
          <cell r="C232" t="str">
            <v>Martin Currie Real Income Fund</v>
          </cell>
          <cell r="D232" t="str">
            <v>TL_CUSTOM_GROUP.OFMSingleClass</v>
          </cell>
          <cell r="E232">
            <v>1</v>
          </cell>
          <cell r="F232" t="str">
            <v>n/a</v>
          </cell>
          <cell r="G232" t="str">
            <v>n/a</v>
          </cell>
          <cell r="H232" t="str">
            <v>TL_CUSTOM_GROUP.ANZSingleClass</v>
          </cell>
          <cell r="I232">
            <v>0.3</v>
          </cell>
          <cell r="J232" t="str">
            <v>n/a</v>
          </cell>
          <cell r="K232" t="str">
            <v>n/a</v>
          </cell>
          <cell r="L232">
            <v>8.5000000000000006E-3</v>
          </cell>
          <cell r="M232">
            <v>2.1904799999999999E-2</v>
          </cell>
          <cell r="N232">
            <v>1.90414E-2</v>
          </cell>
          <cell r="O232">
            <v>3.73408E-2</v>
          </cell>
          <cell r="P232">
            <v>6.2182199999999993E-2</v>
          </cell>
          <cell r="Q232">
            <v>6.4271599999999998E-2</v>
          </cell>
          <cell r="R232">
            <v>7.9213800000000001E-2</v>
          </cell>
        </row>
        <row r="233">
          <cell r="C233" t="str">
            <v>Merlon Australian Share Income Fund</v>
          </cell>
          <cell r="D233" t="str">
            <v>TL_CUSTOM_GROUP.OFMSingleClass</v>
          </cell>
          <cell r="E233">
            <v>1</v>
          </cell>
          <cell r="F233" t="str">
            <v>n/a</v>
          </cell>
          <cell r="G233" t="str">
            <v>n/a</v>
          </cell>
          <cell r="H233" t="str">
            <v>TL_CUSTOM_GROUP.ANZSingleClass</v>
          </cell>
          <cell r="I233">
            <v>0.3</v>
          </cell>
          <cell r="J233" t="str">
            <v>n/a</v>
          </cell>
          <cell r="K233" t="str">
            <v>n/a</v>
          </cell>
          <cell r="L233">
            <v>9.4999999999999998E-3</v>
          </cell>
          <cell r="M233">
            <v>2.1904799999999999E-2</v>
          </cell>
          <cell r="N233">
            <v>1.90414E-2</v>
          </cell>
          <cell r="O233">
            <v>3.73408E-2</v>
          </cell>
          <cell r="P233">
            <v>6.2182199999999993E-2</v>
          </cell>
          <cell r="Q233">
            <v>6.4271599999999998E-2</v>
          </cell>
          <cell r="R233">
            <v>7.9213800000000001E-2</v>
          </cell>
        </row>
        <row r="234">
          <cell r="C234" t="str">
            <v>MLC Wholesale IncomeBuilder Fund™**#</v>
          </cell>
          <cell r="D234" t="str">
            <v>TL_CUSTOM_GROUP.OFMSingleClass</v>
          </cell>
          <cell r="E234">
            <v>1</v>
          </cell>
          <cell r="F234" t="str">
            <v>n/a</v>
          </cell>
          <cell r="G234" t="str">
            <v>n/a</v>
          </cell>
          <cell r="H234" t="str">
            <v>TL_CUSTOM_GROUP.ANZSingleClass</v>
          </cell>
          <cell r="I234">
            <v>0.3</v>
          </cell>
          <cell r="J234" t="str">
            <v>n/a</v>
          </cell>
          <cell r="K234" t="str">
            <v>n/a</v>
          </cell>
          <cell r="L234">
            <v>7.1999999999999998E-3</v>
          </cell>
          <cell r="M234">
            <v>2.1904799999999999E-2</v>
          </cell>
          <cell r="N234">
            <v>1.90414E-2</v>
          </cell>
          <cell r="O234">
            <v>3.73408E-2</v>
          </cell>
          <cell r="P234">
            <v>6.2182199999999993E-2</v>
          </cell>
          <cell r="Q234">
            <v>6.4271599999999998E-2</v>
          </cell>
          <cell r="R234">
            <v>7.9213800000000001E-2</v>
          </cell>
        </row>
        <row r="235">
          <cell r="C235" t="str">
            <v>Pendal Imputation Fund</v>
          </cell>
          <cell r="D235" t="str">
            <v>TL_CUSTOM_GROUP.OFMSingleClass</v>
          </cell>
          <cell r="E235">
            <v>1</v>
          </cell>
          <cell r="F235" t="str">
            <v>n/a</v>
          </cell>
          <cell r="G235" t="str">
            <v>n/a</v>
          </cell>
          <cell r="H235" t="str">
            <v>TL_CUSTOM_GROUP.ANZSingleClass</v>
          </cell>
          <cell r="I235">
            <v>0.3</v>
          </cell>
          <cell r="J235" t="str">
            <v>n/a</v>
          </cell>
          <cell r="K235" t="str">
            <v>n/a</v>
          </cell>
          <cell r="L235">
            <v>9.0000000000000011E-3</v>
          </cell>
          <cell r="M235">
            <v>2.1904799999999999E-2</v>
          </cell>
          <cell r="N235">
            <v>1.90414E-2</v>
          </cell>
          <cell r="O235">
            <v>3.73408E-2</v>
          </cell>
          <cell r="P235">
            <v>6.2182199999999993E-2</v>
          </cell>
          <cell r="Q235">
            <v>6.4271599999999998E-2</v>
          </cell>
          <cell r="R235">
            <v>7.9213800000000001E-2</v>
          </cell>
        </row>
        <row r="236">
          <cell r="C236" t="str">
            <v>Perennial Value Shares for Income Trust</v>
          </cell>
          <cell r="D236" t="str">
            <v>TL_CUSTOM_GROUP.OFMSingleClass</v>
          </cell>
          <cell r="E236">
            <v>1</v>
          </cell>
          <cell r="F236" t="str">
            <v>n/a</v>
          </cell>
          <cell r="G236" t="str">
            <v>n/a</v>
          </cell>
          <cell r="H236" t="str">
            <v>TL_CUSTOM_GROUP.ANZSingleClass</v>
          </cell>
          <cell r="I236">
            <v>0.3</v>
          </cell>
          <cell r="J236" t="str">
            <v>n/a</v>
          </cell>
          <cell r="K236" t="str">
            <v>n/a</v>
          </cell>
          <cell r="L236">
            <v>9.7999999999999997E-3</v>
          </cell>
          <cell r="M236">
            <v>2.1904799999999999E-2</v>
          </cell>
          <cell r="N236">
            <v>1.90414E-2</v>
          </cell>
          <cell r="O236">
            <v>3.73408E-2</v>
          </cell>
          <cell r="P236">
            <v>6.2182199999999993E-2</v>
          </cell>
          <cell r="Q236">
            <v>6.4271599999999998E-2</v>
          </cell>
          <cell r="R236">
            <v>7.9213800000000001E-2</v>
          </cell>
        </row>
        <row r="237">
          <cell r="C237" t="str">
            <v>Plato Australian Shares Income Fund</v>
          </cell>
          <cell r="D237" t="str">
            <v>TL_CUSTOM_GROUP.OFMSingleClass</v>
          </cell>
          <cell r="E237">
            <v>1</v>
          </cell>
          <cell r="F237" t="str">
            <v>n/a</v>
          </cell>
          <cell r="G237" t="str">
            <v>n/a</v>
          </cell>
          <cell r="H237" t="str">
            <v>TL_CUSTOM_GROUP.ANZSingleClass</v>
          </cell>
          <cell r="I237">
            <v>0.3</v>
          </cell>
          <cell r="J237" t="str">
            <v>n/a</v>
          </cell>
          <cell r="K237" t="str">
            <v>n/a</v>
          </cell>
          <cell r="L237">
            <v>9.0000000000000011E-3</v>
          </cell>
          <cell r="M237">
            <v>2.1904799999999999E-2</v>
          </cell>
          <cell r="N237">
            <v>1.90414E-2</v>
          </cell>
          <cell r="O237">
            <v>3.73408E-2</v>
          </cell>
          <cell r="P237">
            <v>6.2182199999999993E-2</v>
          </cell>
          <cell r="Q237">
            <v>6.4271599999999998E-2</v>
          </cell>
          <cell r="R237">
            <v>7.9213800000000001E-2</v>
          </cell>
        </row>
        <row r="238">
          <cell r="C238" t="str">
            <v>Vanguard Australian Shares High Yield Fund</v>
          </cell>
          <cell r="D238" t="str">
            <v>TL_CUSTOM_GROUP.OFMSingleClass</v>
          </cell>
          <cell r="E238">
            <v>1</v>
          </cell>
          <cell r="F238" t="str">
            <v>n/a</v>
          </cell>
          <cell r="G238" t="str">
            <v>n/a</v>
          </cell>
          <cell r="H238" t="str">
            <v>TL_CUSTOM_GROUP.ANZSingleClass</v>
          </cell>
          <cell r="I238">
            <v>0.3</v>
          </cell>
          <cell r="J238" t="str">
            <v>n/a</v>
          </cell>
          <cell r="K238" t="str">
            <v>n/a</v>
          </cell>
          <cell r="L238">
            <v>3.4999999999999996E-3</v>
          </cell>
          <cell r="M238">
            <v>2.1904799999999999E-2</v>
          </cell>
          <cell r="N238">
            <v>1.90414E-2</v>
          </cell>
          <cell r="O238">
            <v>3.73408E-2</v>
          </cell>
          <cell r="P238">
            <v>6.2182199999999993E-2</v>
          </cell>
          <cell r="Q238">
            <v>6.4271599999999998E-2</v>
          </cell>
          <cell r="R238">
            <v>7.9213800000000001E-2</v>
          </cell>
        </row>
        <row r="239">
          <cell r="C239"/>
          <cell r="D239"/>
          <cell r="E239"/>
          <cell r="F239"/>
          <cell r="G239"/>
          <cell r="H239"/>
          <cell r="I239"/>
          <cell r="J239"/>
          <cell r="K239"/>
          <cell r="L239"/>
          <cell r="M239"/>
          <cell r="N239"/>
          <cell r="O239"/>
          <cell r="P239"/>
          <cell r="Q239"/>
          <cell r="R239"/>
        </row>
        <row r="240">
          <cell r="C240" t="str">
            <v>Australian Shares - Concentrated</v>
          </cell>
          <cell r="D240"/>
          <cell r="E240"/>
          <cell r="F240"/>
          <cell r="G240"/>
          <cell r="H240"/>
          <cell r="I240"/>
          <cell r="J240"/>
          <cell r="K240"/>
          <cell r="L240"/>
          <cell r="M240"/>
          <cell r="N240"/>
          <cell r="O240"/>
          <cell r="P240"/>
          <cell r="Q240"/>
          <cell r="R240"/>
        </row>
        <row r="241">
          <cell r="C241" t="str">
            <v>Alphinity Concentrated Australian Share Fund</v>
          </cell>
          <cell r="D241" t="str">
            <v>TL_CUSTOM_GROUP.OFMSingleClass</v>
          </cell>
          <cell r="E241">
            <v>1</v>
          </cell>
          <cell r="F241" t="str">
            <v>n/a</v>
          </cell>
          <cell r="G241" t="str">
            <v>n/a</v>
          </cell>
          <cell r="H241" t="str">
            <v>TL_CUSTOM_GROUP.ANZSingleClass</v>
          </cell>
          <cell r="I241">
            <v>0.3</v>
          </cell>
          <cell r="J241" t="str">
            <v>n/a</v>
          </cell>
          <cell r="K241" t="str">
            <v>n/a</v>
          </cell>
          <cell r="L241">
            <v>8.3000000000000001E-3</v>
          </cell>
          <cell r="M241">
            <v>2.1904799999999999E-2</v>
          </cell>
          <cell r="N241">
            <v>1.90414E-2</v>
          </cell>
          <cell r="O241">
            <v>3.73408E-2</v>
          </cell>
          <cell r="P241">
            <v>6.2182199999999993E-2</v>
          </cell>
          <cell r="Q241">
            <v>6.4271599999999998E-2</v>
          </cell>
          <cell r="R241">
            <v>7.9213800000000001E-2</v>
          </cell>
        </row>
        <row r="242">
          <cell r="C242" t="str">
            <v>Antares Elite Opportunities Fund</v>
          </cell>
          <cell r="D242" t="str">
            <v>TL_CUSTOM_GROUP.OFMSingleClass</v>
          </cell>
          <cell r="E242">
            <v>1</v>
          </cell>
          <cell r="F242" t="str">
            <v>n/a</v>
          </cell>
          <cell r="G242" t="str">
            <v>n/a</v>
          </cell>
          <cell r="H242" t="str">
            <v>TL_CUSTOM_GROUP.ANZSingleClass</v>
          </cell>
          <cell r="I242">
            <v>0.3</v>
          </cell>
          <cell r="J242" t="str">
            <v>n/a</v>
          </cell>
          <cell r="K242" t="str">
            <v>n/a</v>
          </cell>
          <cell r="L242">
            <v>7.7999999999999996E-3</v>
          </cell>
          <cell r="M242">
            <v>2.1904799999999999E-2</v>
          </cell>
          <cell r="N242">
            <v>1.90414E-2</v>
          </cell>
          <cell r="O242">
            <v>3.73408E-2</v>
          </cell>
          <cell r="P242">
            <v>6.2182199999999993E-2</v>
          </cell>
          <cell r="Q242">
            <v>6.4271599999999998E-2</v>
          </cell>
          <cell r="R242">
            <v>7.9213800000000001E-2</v>
          </cell>
        </row>
        <row r="243">
          <cell r="C243" t="str">
            <v>Bennelong Concentrated Australian Equities Fund</v>
          </cell>
          <cell r="D243" t="str">
            <v>TL_CUSTOM_GROUP.OFMSingleClass</v>
          </cell>
          <cell r="E243">
            <v>1</v>
          </cell>
          <cell r="F243" t="str">
            <v>n/a</v>
          </cell>
          <cell r="G243" t="str">
            <v>n/a</v>
          </cell>
          <cell r="H243" t="str">
            <v>TL_CUSTOM_GROUP.ANZSingleClass</v>
          </cell>
          <cell r="I243">
            <v>0.3</v>
          </cell>
          <cell r="J243" t="str">
            <v>n/a</v>
          </cell>
          <cell r="K243" t="str">
            <v>n/a</v>
          </cell>
          <cell r="L243">
            <v>1.5699999999999999E-2</v>
          </cell>
          <cell r="M243">
            <v>2.1904799999999999E-2</v>
          </cell>
          <cell r="N243">
            <v>1.90414E-2</v>
          </cell>
          <cell r="O243">
            <v>3.73408E-2</v>
          </cell>
          <cell r="P243">
            <v>6.2182199999999993E-2</v>
          </cell>
          <cell r="Q243">
            <v>6.4271599999999998E-2</v>
          </cell>
          <cell r="R243">
            <v>7.9213800000000001E-2</v>
          </cell>
        </row>
        <row r="244">
          <cell r="C244" t="str">
            <v>Lazard Select Australian Equity Fund (Wholesale Class)</v>
          </cell>
          <cell r="D244" t="str">
            <v>TL_CUSTOM_GROUP.OFMSingleClass</v>
          </cell>
          <cell r="E244">
            <v>1</v>
          </cell>
          <cell r="F244" t="str">
            <v>n/a</v>
          </cell>
          <cell r="G244" t="str">
            <v>n/a</v>
          </cell>
          <cell r="H244" t="str">
            <v>TL_CUSTOM_GROUP.ANZSingleClass</v>
          </cell>
          <cell r="I244">
            <v>0.3</v>
          </cell>
          <cell r="J244" t="str">
            <v>n/a</v>
          </cell>
          <cell r="K244" t="str">
            <v>n/a</v>
          </cell>
          <cell r="L244">
            <v>9.0000000000000011E-3</v>
          </cell>
          <cell r="M244">
            <v>2.1904799999999999E-2</v>
          </cell>
          <cell r="N244">
            <v>1.90414E-2</v>
          </cell>
          <cell r="O244">
            <v>3.73408E-2</v>
          </cell>
          <cell r="P244">
            <v>6.2182199999999993E-2</v>
          </cell>
          <cell r="Q244">
            <v>6.4271599999999998E-2</v>
          </cell>
          <cell r="R244">
            <v>7.9213800000000001E-2</v>
          </cell>
        </row>
        <row r="245">
          <cell r="C245" t="str">
            <v>Pendal Focus Australian Share Fund</v>
          </cell>
          <cell r="D245" t="str">
            <v>TL_CUSTOM_GROUP.OFMSingleClass</v>
          </cell>
          <cell r="E245">
            <v>1</v>
          </cell>
          <cell r="F245" t="str">
            <v>n/a</v>
          </cell>
          <cell r="G245" t="str">
            <v>n/a</v>
          </cell>
          <cell r="H245" t="str">
            <v>TL_CUSTOM_GROUP.ANZSingleClass</v>
          </cell>
          <cell r="I245">
            <v>0.3</v>
          </cell>
          <cell r="J245" t="str">
            <v>n/a</v>
          </cell>
          <cell r="K245" t="str">
            <v>n/a</v>
          </cell>
          <cell r="L245">
            <v>8.3000000000000001E-3</v>
          </cell>
          <cell r="M245">
            <v>2.1904799999999999E-2</v>
          </cell>
          <cell r="N245">
            <v>1.90414E-2</v>
          </cell>
          <cell r="O245">
            <v>3.73408E-2</v>
          </cell>
          <cell r="P245">
            <v>6.2182199999999993E-2</v>
          </cell>
          <cell r="Q245">
            <v>6.4271599999999998E-2</v>
          </cell>
          <cell r="R245">
            <v>7.9213800000000001E-2</v>
          </cell>
        </row>
        <row r="246">
          <cell r="C246" t="str">
            <v>Perpetual Concentrated Equity Fund</v>
          </cell>
          <cell r="D246" t="str">
            <v>TL_CUSTOM_GROUP.OFMSingleClass</v>
          </cell>
          <cell r="E246">
            <v>1</v>
          </cell>
          <cell r="F246" t="str">
            <v>n/a</v>
          </cell>
          <cell r="G246" t="str">
            <v>n/a</v>
          </cell>
          <cell r="H246" t="str">
            <v>TL_CUSTOM_GROUP.ANZSingleClass</v>
          </cell>
          <cell r="I246">
            <v>0.3</v>
          </cell>
          <cell r="J246" t="str">
            <v>n/a</v>
          </cell>
          <cell r="K246" t="str">
            <v>n/a</v>
          </cell>
          <cell r="L246">
            <v>1.1000000000000001E-2</v>
          </cell>
          <cell r="M246">
            <v>2.1904799999999999E-2</v>
          </cell>
          <cell r="N246">
            <v>1.90414E-2</v>
          </cell>
          <cell r="O246">
            <v>3.73408E-2</v>
          </cell>
          <cell r="P246">
            <v>6.2182199999999993E-2</v>
          </cell>
          <cell r="Q246">
            <v>6.4271599999999998E-2</v>
          </cell>
          <cell r="R246">
            <v>7.9213800000000001E-2</v>
          </cell>
        </row>
        <row r="247">
          <cell r="C247" t="str">
            <v>Platypus Australian Equities Fund (Wholesale Class)</v>
          </cell>
          <cell r="D247" t="str">
            <v>TL_CUSTOM_GROUP.OFMSingleClass</v>
          </cell>
          <cell r="E247">
            <v>1</v>
          </cell>
          <cell r="F247" t="str">
            <v>n/a</v>
          </cell>
          <cell r="G247" t="str">
            <v>n/a</v>
          </cell>
          <cell r="H247" t="str">
            <v>TL_CUSTOM_GROUP.ANZSingleClass</v>
          </cell>
          <cell r="I247">
            <v>0.3</v>
          </cell>
          <cell r="J247" t="str">
            <v>n/a</v>
          </cell>
          <cell r="K247" t="str">
            <v>n/a</v>
          </cell>
          <cell r="L247">
            <v>1.3000000000000001E-2</v>
          </cell>
          <cell r="M247">
            <v>2.1904799999999999E-2</v>
          </cell>
          <cell r="N247">
            <v>1.90414E-2</v>
          </cell>
          <cell r="O247">
            <v>3.73408E-2</v>
          </cell>
          <cell r="P247">
            <v>6.2182199999999993E-2</v>
          </cell>
          <cell r="Q247">
            <v>6.4271599999999998E-2</v>
          </cell>
          <cell r="R247">
            <v>7.9213800000000001E-2</v>
          </cell>
        </row>
        <row r="248">
          <cell r="C248" t="str">
            <v>Russell Investments Australian Opportunities Fund</v>
          </cell>
          <cell r="D248" t="str">
            <v>TL_CUSTOM_GROUP.OFMSingleClass</v>
          </cell>
          <cell r="E248">
            <v>1</v>
          </cell>
          <cell r="F248" t="str">
            <v>n/a</v>
          </cell>
          <cell r="G248" t="str">
            <v>n/a</v>
          </cell>
          <cell r="H248" t="str">
            <v>TL_CUSTOM_GROUP.ANZSingleClass</v>
          </cell>
          <cell r="I248">
            <v>0.3</v>
          </cell>
          <cell r="J248" t="str">
            <v>n/a</v>
          </cell>
          <cell r="K248" t="str">
            <v>n/a</v>
          </cell>
          <cell r="L248">
            <v>1.2799999999999999E-2</v>
          </cell>
          <cell r="M248">
            <v>2.1904799999999999E-2</v>
          </cell>
          <cell r="N248">
            <v>1.90414E-2</v>
          </cell>
          <cell r="O248">
            <v>3.73408E-2</v>
          </cell>
          <cell r="P248">
            <v>6.2182199999999993E-2</v>
          </cell>
          <cell r="Q248">
            <v>6.4271599999999998E-2</v>
          </cell>
          <cell r="R248">
            <v>7.9213800000000001E-2</v>
          </cell>
        </row>
        <row r="249">
          <cell r="C249"/>
          <cell r="D249"/>
          <cell r="E249"/>
          <cell r="F249"/>
          <cell r="G249"/>
          <cell r="H249"/>
          <cell r="I249"/>
          <cell r="J249"/>
          <cell r="K249"/>
          <cell r="L249"/>
          <cell r="M249"/>
          <cell r="N249"/>
          <cell r="O249"/>
          <cell r="P249"/>
          <cell r="Q249"/>
          <cell r="R249"/>
        </row>
        <row r="250">
          <cell r="C250" t="str">
            <v>Australian Shares - Ethical</v>
          </cell>
          <cell r="D250"/>
          <cell r="E250"/>
          <cell r="F250"/>
          <cell r="G250"/>
          <cell r="H250"/>
          <cell r="I250"/>
          <cell r="J250"/>
          <cell r="K250"/>
          <cell r="L250"/>
          <cell r="M250"/>
          <cell r="N250"/>
          <cell r="O250"/>
          <cell r="P250"/>
          <cell r="Q250"/>
          <cell r="R250"/>
        </row>
        <row r="251">
          <cell r="C251" t="str">
            <v>Alphinity Sustainable Share Fund</v>
          </cell>
          <cell r="D251" t="str">
            <v>TL_CUSTOM_GROUP.OFMSingleClass</v>
          </cell>
          <cell r="E251">
            <v>1</v>
          </cell>
          <cell r="F251" t="str">
            <v>n/a</v>
          </cell>
          <cell r="G251" t="str">
            <v>n/a</v>
          </cell>
          <cell r="H251" t="str">
            <v>TL_CUSTOM_GROUP.ANZSingleClass</v>
          </cell>
          <cell r="I251">
            <v>0.3</v>
          </cell>
          <cell r="J251" t="str">
            <v>n/a</v>
          </cell>
          <cell r="K251" t="str">
            <v>n/a</v>
          </cell>
          <cell r="L251">
            <v>9.4999999999999998E-3</v>
          </cell>
          <cell r="M251">
            <v>2.1904799999999999E-2</v>
          </cell>
          <cell r="N251">
            <v>1.90414E-2</v>
          </cell>
          <cell r="O251">
            <v>3.73408E-2</v>
          </cell>
          <cell r="P251">
            <v>6.2182199999999993E-2</v>
          </cell>
          <cell r="Q251">
            <v>6.4271599999999998E-2</v>
          </cell>
          <cell r="R251">
            <v>7.9213800000000001E-2</v>
          </cell>
        </row>
        <row r="252">
          <cell r="C252" t="str">
            <v>Australian Ethical Australian Shares Fund**</v>
          </cell>
          <cell r="D252" t="str">
            <v>TL_CUSTOM_GROUP.OFMSingleClass</v>
          </cell>
          <cell r="E252">
            <v>1</v>
          </cell>
          <cell r="F252" t="str">
            <v>n/a</v>
          </cell>
          <cell r="G252" t="str">
            <v>n/a</v>
          </cell>
          <cell r="H252" t="str">
            <v>TL_CUSTOM_GROUP.ANZSingleClass</v>
          </cell>
          <cell r="I252">
            <v>0.3</v>
          </cell>
          <cell r="J252" t="str">
            <v>n/a</v>
          </cell>
          <cell r="K252" t="str">
            <v>n/a</v>
          </cell>
          <cell r="L252">
            <v>1.1000000000000001E-2</v>
          </cell>
          <cell r="M252">
            <v>2.1904799999999999E-2</v>
          </cell>
          <cell r="N252">
            <v>1.90414E-2</v>
          </cell>
          <cell r="O252">
            <v>3.73408E-2</v>
          </cell>
          <cell r="P252">
            <v>6.2182199999999993E-2</v>
          </cell>
          <cell r="Q252">
            <v>6.4271599999999998E-2</v>
          </cell>
          <cell r="R252">
            <v>7.9213800000000001E-2</v>
          </cell>
        </row>
        <row r="253">
          <cell r="C253" t="str">
            <v>Australian Ethical Diversified Shares Fund**</v>
          </cell>
          <cell r="D253" t="str">
            <v>TL_CUSTOM_GROUP.OFMSingleClass</v>
          </cell>
          <cell r="E253">
            <v>1</v>
          </cell>
          <cell r="F253" t="str">
            <v>n/a</v>
          </cell>
          <cell r="G253" t="str">
            <v>n/a</v>
          </cell>
          <cell r="H253" t="str">
            <v>TL_CUSTOM_GROUP.ANZSingleClass</v>
          </cell>
          <cell r="I253">
            <v>0.3</v>
          </cell>
          <cell r="J253" t="str">
            <v>n/a</v>
          </cell>
          <cell r="K253" t="str">
            <v>n/a</v>
          </cell>
          <cell r="L253">
            <v>9.4999999999999998E-3</v>
          </cell>
          <cell r="M253">
            <v>2.1904799999999999E-2</v>
          </cell>
          <cell r="N253">
            <v>1.90414E-2</v>
          </cell>
          <cell r="O253">
            <v>3.73408E-2</v>
          </cell>
          <cell r="P253">
            <v>6.2182199999999993E-2</v>
          </cell>
          <cell r="Q253">
            <v>6.4271599999999998E-2</v>
          </cell>
          <cell r="R253">
            <v>7.9213800000000001E-2</v>
          </cell>
        </row>
        <row r="254">
          <cell r="C254" t="str">
            <v>Melior Australian Impact Fund</v>
          </cell>
          <cell r="D254" t="str">
            <v>TL_CUSTOM_GROUP.OFMSingleClass</v>
          </cell>
          <cell r="E254">
            <v>1</v>
          </cell>
          <cell r="F254" t="str">
            <v>n/a</v>
          </cell>
          <cell r="G254" t="str">
            <v>n/a</v>
          </cell>
          <cell r="H254" t="str">
            <v>TL_CUSTOM_GROUP.ANZSingleClass</v>
          </cell>
          <cell r="I254">
            <v>0.3</v>
          </cell>
          <cell r="J254" t="str">
            <v>n/a</v>
          </cell>
          <cell r="K254" t="str">
            <v>n/a</v>
          </cell>
          <cell r="L254">
            <v>1.2E-2</v>
          </cell>
          <cell r="M254">
            <v>2.1904799999999999E-2</v>
          </cell>
          <cell r="N254">
            <v>1.90414E-2</v>
          </cell>
          <cell r="O254">
            <v>3.73408E-2</v>
          </cell>
          <cell r="P254">
            <v>6.2182199999999993E-2</v>
          </cell>
          <cell r="Q254">
            <v>6.4271599999999998E-2</v>
          </cell>
          <cell r="R254">
            <v>7.9213800000000001E-2</v>
          </cell>
        </row>
        <row r="255">
          <cell r="C255" t="str">
            <v>OnePath Sustainable Investments Wholesale Australian Share Trust**</v>
          </cell>
          <cell r="D255" t="str">
            <v>TL_CUSTOM_GROUP.OFMSingleClass</v>
          </cell>
          <cell r="E255">
            <v>1</v>
          </cell>
          <cell r="F255" t="str">
            <v>n/a</v>
          </cell>
          <cell r="G255" t="str">
            <v>n/a</v>
          </cell>
          <cell r="H255" t="str">
            <v>TL_CUSTOM_GROUP.ANZSingleClass</v>
          </cell>
          <cell r="I255">
            <v>0.3</v>
          </cell>
          <cell r="J255" t="str">
            <v>n/a</v>
          </cell>
          <cell r="K255" t="str">
            <v>n/a</v>
          </cell>
          <cell r="L255">
            <v>9.4999999999999998E-3</v>
          </cell>
          <cell r="M255">
            <v>2.1904799999999999E-2</v>
          </cell>
          <cell r="N255">
            <v>1.90414E-2</v>
          </cell>
          <cell r="O255">
            <v>3.73408E-2</v>
          </cell>
          <cell r="P255">
            <v>6.2182199999999993E-2</v>
          </cell>
          <cell r="Q255">
            <v>6.4271599999999998E-2</v>
          </cell>
          <cell r="R255">
            <v>7.9213800000000001E-2</v>
          </cell>
        </row>
        <row r="256">
          <cell r="C256" t="str">
            <v>Pendal Horizon Sustainable Australian Share Fund</v>
          </cell>
          <cell r="D256" t="str">
            <v>TL_CUSTOM_GROUP.OFMSingleClass</v>
          </cell>
          <cell r="E256">
            <v>1</v>
          </cell>
          <cell r="F256" t="str">
            <v>n/a</v>
          </cell>
          <cell r="G256" t="str">
            <v>n/a</v>
          </cell>
          <cell r="H256" t="str">
            <v>TL_CUSTOM_GROUP.ANZSingleClass</v>
          </cell>
          <cell r="I256">
            <v>0.3</v>
          </cell>
          <cell r="J256" t="str">
            <v>n/a</v>
          </cell>
          <cell r="K256" t="str">
            <v>n/a</v>
          </cell>
          <cell r="L256">
            <v>9.4999999999999998E-3</v>
          </cell>
          <cell r="M256">
            <v>2.1904799999999999E-2</v>
          </cell>
          <cell r="N256">
            <v>1.90414E-2</v>
          </cell>
          <cell r="O256">
            <v>3.73408E-2</v>
          </cell>
          <cell r="P256">
            <v>6.2182199999999993E-2</v>
          </cell>
          <cell r="Q256">
            <v>6.4271599999999998E-2</v>
          </cell>
          <cell r="R256">
            <v>7.9213800000000001E-2</v>
          </cell>
        </row>
        <row r="257">
          <cell r="C257" t="str">
            <v>Perpetual ESG Australian Share Fund</v>
          </cell>
          <cell r="D257" t="str">
            <v>TL_CUSTOM_GROUP.OFMSingleClass</v>
          </cell>
          <cell r="E257">
            <v>1</v>
          </cell>
          <cell r="F257" t="str">
            <v>n/a</v>
          </cell>
          <cell r="G257" t="str">
            <v>n/a</v>
          </cell>
          <cell r="H257" t="str">
            <v>TL_CUSTOM_GROUP.ANZSingleClass</v>
          </cell>
          <cell r="I257">
            <v>0.3</v>
          </cell>
          <cell r="J257" t="str">
            <v>n/a</v>
          </cell>
          <cell r="K257" t="str">
            <v>n/a</v>
          </cell>
          <cell r="L257">
            <v>1.18E-2</v>
          </cell>
          <cell r="M257">
            <v>2.1904799999999999E-2</v>
          </cell>
          <cell r="N257">
            <v>1.90414E-2</v>
          </cell>
          <cell r="O257">
            <v>3.73408E-2</v>
          </cell>
          <cell r="P257">
            <v>6.2182199999999993E-2</v>
          </cell>
          <cell r="Q257">
            <v>6.4271599999999998E-2</v>
          </cell>
          <cell r="R257">
            <v>7.9213800000000001E-2</v>
          </cell>
        </row>
        <row r="258">
          <cell r="C258"/>
          <cell r="D258"/>
          <cell r="E258"/>
          <cell r="F258"/>
          <cell r="G258"/>
          <cell r="H258"/>
          <cell r="I258"/>
          <cell r="J258"/>
          <cell r="K258"/>
          <cell r="L258"/>
          <cell r="M258"/>
          <cell r="N258"/>
          <cell r="O258"/>
          <cell r="P258"/>
          <cell r="Q258"/>
          <cell r="R258"/>
        </row>
        <row r="259">
          <cell r="C259" t="str">
            <v>Australian Shares - Geared</v>
          </cell>
          <cell r="D259"/>
          <cell r="E259"/>
          <cell r="F259"/>
          <cell r="G259"/>
          <cell r="H259"/>
          <cell r="I259"/>
          <cell r="J259"/>
          <cell r="K259"/>
          <cell r="L259"/>
          <cell r="M259"/>
          <cell r="N259"/>
          <cell r="O259"/>
          <cell r="P259"/>
          <cell r="Q259"/>
          <cell r="R259"/>
        </row>
        <row r="260">
          <cell r="C260" t="str">
            <v>Ausbil Australian Geared Equity Fund</v>
          </cell>
          <cell r="D260" t="str">
            <v>TL_CUSTOM_GROUP.OFMSingleClass</v>
          </cell>
          <cell r="E260">
            <v>1</v>
          </cell>
          <cell r="F260" t="str">
            <v>n/a</v>
          </cell>
          <cell r="G260" t="str">
            <v>n/a</v>
          </cell>
          <cell r="H260" t="str">
            <v>TL_CUSTOM_GROUP.ANZSingleClass</v>
          </cell>
          <cell r="I260">
            <v>0.3</v>
          </cell>
          <cell r="J260" t="str">
            <v>TL_CUSTOM_GROUP.ANZGeared</v>
          </cell>
          <cell r="K260">
            <v>0.2</v>
          </cell>
          <cell r="L260">
            <v>2.3799999999999998E-2</v>
          </cell>
          <cell r="M260">
            <v>2.1904799999999999E-2</v>
          </cell>
          <cell r="N260">
            <v>1.90414E-2</v>
          </cell>
          <cell r="O260">
            <v>3.73408E-2</v>
          </cell>
          <cell r="P260">
            <v>6.2182199999999993E-2</v>
          </cell>
          <cell r="Q260">
            <v>6.4271599999999998E-2</v>
          </cell>
          <cell r="R260">
            <v>7.9213800000000001E-2</v>
          </cell>
        </row>
        <row r="261">
          <cell r="C261" t="str">
            <v>CFS Geared Share</v>
          </cell>
          <cell r="D261" t="str">
            <v>TL_CUSTOM_GROUP.OFMSingleClass</v>
          </cell>
          <cell r="E261">
            <v>1</v>
          </cell>
          <cell r="F261" t="str">
            <v>n/a</v>
          </cell>
          <cell r="G261" t="str">
            <v>n/a</v>
          </cell>
          <cell r="H261" t="str">
            <v>TL_CUSTOM_GROUP.ANZSingleClass</v>
          </cell>
          <cell r="I261">
            <v>0.3</v>
          </cell>
          <cell r="J261" t="str">
            <v>TL_CUSTOM_GROUP.ANZGeared</v>
          </cell>
          <cell r="K261">
            <v>0.2</v>
          </cell>
          <cell r="L261">
            <v>2.2700000000000001E-2</v>
          </cell>
          <cell r="M261">
            <v>2.1904799999999999E-2</v>
          </cell>
          <cell r="N261">
            <v>1.90414E-2</v>
          </cell>
          <cell r="O261">
            <v>3.73408E-2</v>
          </cell>
          <cell r="P261">
            <v>6.2182199999999993E-2</v>
          </cell>
          <cell r="Q261">
            <v>6.4271599999999998E-2</v>
          </cell>
          <cell r="R261">
            <v>7.9213800000000001E-2</v>
          </cell>
        </row>
        <row r="262">
          <cell r="C262" t="str">
            <v>OnePath Wholesale Geared Australian Shares Index Trust**</v>
          </cell>
          <cell r="D262" t="str">
            <v>TL_CUSTOM_GROUP.OFMSingleClass</v>
          </cell>
          <cell r="E262">
            <v>1</v>
          </cell>
          <cell r="F262" t="str">
            <v>n/a</v>
          </cell>
          <cell r="G262" t="str">
            <v>n/a</v>
          </cell>
          <cell r="H262" t="str">
            <v>TL_CUSTOM_GROUP.ANZSingleClass</v>
          </cell>
          <cell r="I262">
            <v>0.3</v>
          </cell>
          <cell r="J262" t="str">
            <v>TL_CUSTOM_GROUP.ANZGeared</v>
          </cell>
          <cell r="K262">
            <v>0.2</v>
          </cell>
          <cell r="L262">
            <v>1.55E-2</v>
          </cell>
          <cell r="M262">
            <v>2.1904799999999999E-2</v>
          </cell>
          <cell r="N262">
            <v>1.90414E-2</v>
          </cell>
          <cell r="O262">
            <v>3.73408E-2</v>
          </cell>
          <cell r="P262">
            <v>6.2182199999999993E-2</v>
          </cell>
          <cell r="Q262">
            <v>6.4271599999999998E-2</v>
          </cell>
          <cell r="R262">
            <v>7.9213800000000001E-2</v>
          </cell>
        </row>
        <row r="263">
          <cell r="C263" t="str">
            <v>Perpetual Geared Australian Share Fund</v>
          </cell>
          <cell r="D263" t="str">
            <v>TL_CUSTOM_GROUP.OFMSingleClass</v>
          </cell>
          <cell r="E263">
            <v>1</v>
          </cell>
          <cell r="F263" t="str">
            <v>n/a</v>
          </cell>
          <cell r="G263" t="str">
            <v>n/a</v>
          </cell>
          <cell r="H263" t="str">
            <v>TL_CUSTOM_GROUP.ANZSingleClass</v>
          </cell>
          <cell r="I263">
            <v>0.3</v>
          </cell>
          <cell r="J263" t="str">
            <v>TL_CUSTOM_GROUP.ANZGeared</v>
          </cell>
          <cell r="K263">
            <v>0.2</v>
          </cell>
          <cell r="L263">
            <v>2.5600000000000001E-2</v>
          </cell>
          <cell r="M263">
            <v>2.1904799999999999E-2</v>
          </cell>
          <cell r="N263">
            <v>1.90414E-2</v>
          </cell>
          <cell r="O263">
            <v>3.73408E-2</v>
          </cell>
          <cell r="P263">
            <v>6.2182199999999993E-2</v>
          </cell>
          <cell r="Q263">
            <v>6.4271599999999998E-2</v>
          </cell>
          <cell r="R263">
            <v>7.9213800000000001E-2</v>
          </cell>
        </row>
        <row r="264">
          <cell r="C264"/>
          <cell r="D264"/>
          <cell r="E264"/>
          <cell r="F264"/>
          <cell r="G264"/>
          <cell r="H264"/>
          <cell r="I264"/>
          <cell r="J264"/>
          <cell r="K264"/>
          <cell r="L264"/>
          <cell r="M264"/>
          <cell r="N264"/>
          <cell r="O264"/>
          <cell r="P264"/>
          <cell r="Q264"/>
          <cell r="R264"/>
        </row>
        <row r="265">
          <cell r="C265" t="str">
            <v>Australian Shares - Specialist</v>
          </cell>
          <cell r="D265"/>
          <cell r="E265"/>
          <cell r="F265"/>
          <cell r="G265"/>
          <cell r="H265"/>
          <cell r="I265"/>
          <cell r="J265"/>
          <cell r="K265"/>
          <cell r="L265"/>
          <cell r="M265"/>
          <cell r="N265"/>
          <cell r="O265"/>
          <cell r="P265"/>
          <cell r="Q265"/>
          <cell r="R265"/>
        </row>
        <row r="266">
          <cell r="C266" t="str">
            <v>Acadian Wholesale Australian Equity Long Short Fund</v>
          </cell>
          <cell r="D266" t="str">
            <v>TL_CUSTOM_GROUP.OFMSingleClass</v>
          </cell>
          <cell r="E266">
            <v>1</v>
          </cell>
          <cell r="F266" t="str">
            <v>n/a</v>
          </cell>
          <cell r="G266" t="str">
            <v>n/a</v>
          </cell>
          <cell r="H266" t="str">
            <v>TL_CUSTOM_GROUP.ANZSingleClass</v>
          </cell>
          <cell r="I266">
            <v>0.3</v>
          </cell>
          <cell r="J266" t="str">
            <v>n/a</v>
          </cell>
          <cell r="K266" t="str">
            <v>n/a</v>
          </cell>
          <cell r="L266">
            <v>1.1200000000000002E-2</v>
          </cell>
          <cell r="M266">
            <v>2.1904799999999999E-2</v>
          </cell>
          <cell r="N266">
            <v>1.90414E-2</v>
          </cell>
          <cell r="O266">
            <v>3.73408E-2</v>
          </cell>
          <cell r="P266">
            <v>6.2182199999999993E-2</v>
          </cell>
          <cell r="Q266">
            <v>6.4271599999999998E-2</v>
          </cell>
          <cell r="R266">
            <v>7.9213800000000001E-2</v>
          </cell>
        </row>
        <row r="267">
          <cell r="C267" t="str">
            <v>Antares High Growth Shares Fund**</v>
          </cell>
          <cell r="D267" t="str">
            <v>TL_CUSTOM_GROUP.OFMSingleClass</v>
          </cell>
          <cell r="E267">
            <v>1</v>
          </cell>
          <cell r="F267" t="str">
            <v>n/a</v>
          </cell>
          <cell r="G267" t="str">
            <v>n/a</v>
          </cell>
          <cell r="H267" t="str">
            <v>TL_CUSTOM_GROUP.ANZSingleClass</v>
          </cell>
          <cell r="I267">
            <v>0.3</v>
          </cell>
          <cell r="J267" t="str">
            <v>n/a</v>
          </cell>
          <cell r="K267" t="str">
            <v>n/a</v>
          </cell>
          <cell r="L267">
            <v>1.15E-2</v>
          </cell>
          <cell r="M267">
            <v>2.1904799999999999E-2</v>
          </cell>
          <cell r="N267">
            <v>1.90414E-2</v>
          </cell>
          <cell r="O267">
            <v>3.73408E-2</v>
          </cell>
          <cell r="P267">
            <v>6.2182199999999993E-2</v>
          </cell>
          <cell r="Q267">
            <v>6.4271599999999998E-2</v>
          </cell>
          <cell r="R267">
            <v>7.9213800000000001E-2</v>
          </cell>
        </row>
        <row r="268">
          <cell r="C268" t="str">
            <v>Ausbil 130/30 Focus Fund</v>
          </cell>
          <cell r="D268" t="str">
            <v>TL_CUSTOM_GROUP.OFMSingleClass</v>
          </cell>
          <cell r="E268">
            <v>1</v>
          </cell>
          <cell r="F268" t="str">
            <v>n/a</v>
          </cell>
          <cell r="G268" t="str">
            <v>n/a</v>
          </cell>
          <cell r="H268" t="str">
            <v>TL_CUSTOM_GROUP.ANZSingleClass</v>
          </cell>
          <cell r="I268">
            <v>0.3</v>
          </cell>
          <cell r="J268" t="str">
            <v>n/a</v>
          </cell>
          <cell r="K268" t="str">
            <v>n/a</v>
          </cell>
          <cell r="L268">
            <v>1.1200000000000002E-2</v>
          </cell>
          <cell r="M268">
            <v>2.1904799999999999E-2</v>
          </cell>
          <cell r="N268">
            <v>1.90414E-2</v>
          </cell>
          <cell r="O268">
            <v>3.73408E-2</v>
          </cell>
          <cell r="P268">
            <v>6.2182199999999993E-2</v>
          </cell>
          <cell r="Q268">
            <v>6.4271599999999998E-2</v>
          </cell>
          <cell r="R268">
            <v>7.9213800000000001E-2</v>
          </cell>
        </row>
        <row r="269">
          <cell r="C269" t="str">
            <v>CC Sage Capital Absolute Return Fund</v>
          </cell>
          <cell r="D269" t="str">
            <v>TL_CUSTOM_GROUP.OFMSingleClass</v>
          </cell>
          <cell r="E269">
            <v>1</v>
          </cell>
          <cell r="F269" t="str">
            <v>n/a</v>
          </cell>
          <cell r="G269" t="str">
            <v>n/a</v>
          </cell>
          <cell r="H269" t="str">
            <v>TL_CUSTOM_GROUP.ANZSingleClass</v>
          </cell>
          <cell r="I269">
            <v>0.3</v>
          </cell>
          <cell r="J269" t="str">
            <v>n/a</v>
          </cell>
          <cell r="K269" t="str">
            <v>n/a</v>
          </cell>
          <cell r="L269">
            <v>3.0100000000000002E-2</v>
          </cell>
          <cell r="M269">
            <v>2.1904799999999999E-2</v>
          </cell>
          <cell r="N269">
            <v>1.90414E-2</v>
          </cell>
          <cell r="O269">
            <v>3.73408E-2</v>
          </cell>
          <cell r="P269">
            <v>6.2182199999999993E-2</v>
          </cell>
          <cell r="Q269">
            <v>6.4271599999999998E-2</v>
          </cell>
          <cell r="R269">
            <v>7.9213800000000001E-2</v>
          </cell>
        </row>
        <row r="270">
          <cell r="C270" t="str">
            <v>CC Sage Capital Equity Plus Fund</v>
          </cell>
          <cell r="D270" t="str">
            <v>TL_CUSTOM_GROUP.OFMSingleClass</v>
          </cell>
          <cell r="E270">
            <v>1</v>
          </cell>
          <cell r="F270" t="str">
            <v>n/a</v>
          </cell>
          <cell r="G270" t="str">
            <v>n/a</v>
          </cell>
          <cell r="H270" t="str">
            <v>TL_CUSTOM_GROUP.ANZSingleClass</v>
          </cell>
          <cell r="I270">
            <v>0.3</v>
          </cell>
          <cell r="J270" t="str">
            <v>n/a</v>
          </cell>
          <cell r="K270" t="str">
            <v>n/a</v>
          </cell>
          <cell r="L270">
            <v>1.9599999999999999E-2</v>
          </cell>
          <cell r="M270">
            <v>2.1904799999999999E-2</v>
          </cell>
          <cell r="N270">
            <v>1.90414E-2</v>
          </cell>
          <cell r="O270">
            <v>3.73408E-2</v>
          </cell>
          <cell r="P270">
            <v>6.2182199999999993E-2</v>
          </cell>
          <cell r="Q270">
            <v>6.4271599999999998E-2</v>
          </cell>
          <cell r="R270">
            <v>7.9213800000000001E-2</v>
          </cell>
        </row>
        <row r="271">
          <cell r="C271" t="str">
            <v>Perpetual SHARE-PLUS Long-Short Fund</v>
          </cell>
          <cell r="D271" t="str">
            <v>TL_CUSTOM_GROUP.OFMSingleClass</v>
          </cell>
          <cell r="E271">
            <v>1</v>
          </cell>
          <cell r="F271" t="str">
            <v>n/a</v>
          </cell>
          <cell r="G271" t="str">
            <v>n/a</v>
          </cell>
          <cell r="H271" t="str">
            <v>TL_CUSTOM_GROUP.ANZSingleClass</v>
          </cell>
          <cell r="I271">
            <v>0.3</v>
          </cell>
          <cell r="J271" t="str">
            <v>n/a</v>
          </cell>
          <cell r="K271" t="str">
            <v>n/a</v>
          </cell>
          <cell r="L271">
            <v>1.4800000000000001E-2</v>
          </cell>
          <cell r="M271">
            <v>2.1904799999999999E-2</v>
          </cell>
          <cell r="N271">
            <v>1.90414E-2</v>
          </cell>
          <cell r="O271">
            <v>3.73408E-2</v>
          </cell>
          <cell r="P271">
            <v>6.2182199999999993E-2</v>
          </cell>
          <cell r="Q271">
            <v>6.4271599999999998E-2</v>
          </cell>
          <cell r="R271">
            <v>7.9213800000000001E-2</v>
          </cell>
        </row>
        <row r="272">
          <cell r="C272" t="str">
            <v>Tribeca Alpha Plus Fund^^</v>
          </cell>
          <cell r="D272" t="str">
            <v>TL_CUSTOM_GROUP.OFMSingleClass</v>
          </cell>
          <cell r="E272">
            <v>1</v>
          </cell>
          <cell r="F272" t="str">
            <v>n/a</v>
          </cell>
          <cell r="G272" t="str">
            <v>n/a</v>
          </cell>
          <cell r="H272" t="str">
            <v>TL_CUSTOM_GROUP.ANZSingleClass</v>
          </cell>
          <cell r="I272">
            <v>0.3</v>
          </cell>
          <cell r="J272" t="str">
            <v>n/a</v>
          </cell>
          <cell r="K272" t="str">
            <v>n/a</v>
          </cell>
          <cell r="L272">
            <v>1.2400000000000001E-2</v>
          </cell>
          <cell r="M272">
            <v>2.1904799999999999E-2</v>
          </cell>
          <cell r="N272">
            <v>1.90414E-2</v>
          </cell>
          <cell r="O272">
            <v>3.73408E-2</v>
          </cell>
          <cell r="P272">
            <v>6.2182199999999993E-2</v>
          </cell>
          <cell r="Q272">
            <v>6.4271599999999998E-2</v>
          </cell>
          <cell r="R272">
            <v>7.9213800000000001E-2</v>
          </cell>
        </row>
        <row r="273">
          <cell r="C273" t="str">
            <v>Wavestone Dynamic Equity Fund^^</v>
          </cell>
          <cell r="D273" t="str">
            <v>TL_CUSTOM_GROUP.OFMSingleClass</v>
          </cell>
          <cell r="E273">
            <v>1</v>
          </cell>
          <cell r="F273" t="str">
            <v>n/a</v>
          </cell>
          <cell r="G273" t="str">
            <v>n/a</v>
          </cell>
          <cell r="H273" t="str">
            <v>TL_CUSTOM_GROUP.ANZSingleClass</v>
          </cell>
          <cell r="I273">
            <v>0.3</v>
          </cell>
          <cell r="J273" t="str">
            <v>n/a</v>
          </cell>
          <cell r="K273" t="str">
            <v>n/a</v>
          </cell>
          <cell r="L273">
            <v>1.21E-2</v>
          </cell>
          <cell r="M273">
            <v>2.1904799999999999E-2</v>
          </cell>
          <cell r="N273">
            <v>1.90414E-2</v>
          </cell>
          <cell r="O273">
            <v>3.73408E-2</v>
          </cell>
          <cell r="P273">
            <v>6.2182199999999993E-2</v>
          </cell>
          <cell r="Q273">
            <v>6.4271599999999998E-2</v>
          </cell>
          <cell r="R273">
            <v>7.9213800000000001E-2</v>
          </cell>
        </row>
        <row r="274">
          <cell r="C274"/>
          <cell r="D274"/>
          <cell r="E274"/>
          <cell r="F274"/>
          <cell r="G274"/>
          <cell r="H274"/>
          <cell r="I274"/>
          <cell r="J274"/>
          <cell r="K274"/>
          <cell r="L274"/>
          <cell r="M274"/>
          <cell r="N274"/>
          <cell r="O274"/>
          <cell r="P274"/>
          <cell r="Q274"/>
          <cell r="R274"/>
        </row>
        <row r="275">
          <cell r="C275" t="str">
            <v>Australian Smaller Companies Portfolios</v>
          </cell>
          <cell r="D275"/>
          <cell r="E275"/>
          <cell r="F275"/>
          <cell r="G275"/>
          <cell r="H275"/>
          <cell r="I275"/>
          <cell r="J275"/>
          <cell r="K275"/>
          <cell r="L275"/>
          <cell r="M275"/>
          <cell r="N275"/>
          <cell r="O275"/>
          <cell r="P275"/>
          <cell r="Q275"/>
          <cell r="R275"/>
        </row>
        <row r="276">
          <cell r="C276" t="str">
            <v>SGH Australian Small Companies Fund</v>
          </cell>
          <cell r="D276" t="str">
            <v>TL_CUSTOM_GROUP.OFMSingleClass</v>
          </cell>
          <cell r="E276">
            <v>1</v>
          </cell>
          <cell r="F276" t="str">
            <v>n/a</v>
          </cell>
          <cell r="G276" t="str">
            <v>n/a</v>
          </cell>
          <cell r="H276" t="str">
            <v>TL_CUSTOM_GROUP.ANZSingleClass</v>
          </cell>
          <cell r="I276">
            <v>0.3</v>
          </cell>
          <cell r="J276" t="str">
            <v>n/a</v>
          </cell>
          <cell r="K276" t="str">
            <v>n/a</v>
          </cell>
          <cell r="L276">
            <v>1.26E-2</v>
          </cell>
          <cell r="M276">
            <v>2.1904799999999999E-2</v>
          </cell>
          <cell r="N276">
            <v>1.90414E-2</v>
          </cell>
          <cell r="O276">
            <v>3.73408E-2</v>
          </cell>
          <cell r="P276">
            <v>6.2182199999999993E-2</v>
          </cell>
          <cell r="Q276">
            <v>6.4271599999999998E-2</v>
          </cell>
          <cell r="R276">
            <v>7.9213800000000001E-2</v>
          </cell>
        </row>
        <row r="277">
          <cell r="C277" t="str">
            <v>Ausbil Australian Emerging Leader Fund</v>
          </cell>
          <cell r="D277" t="str">
            <v>TL_CUSTOM_GROUP.OFMSingleClass</v>
          </cell>
          <cell r="E277">
            <v>1</v>
          </cell>
          <cell r="F277" t="str">
            <v>n/a</v>
          </cell>
          <cell r="G277" t="str">
            <v>n/a</v>
          </cell>
          <cell r="H277" t="str">
            <v>TL_CUSTOM_GROUP.ANZSingleClass</v>
          </cell>
          <cell r="I277">
            <v>0.3</v>
          </cell>
          <cell r="J277" t="str">
            <v>n/a</v>
          </cell>
          <cell r="K277" t="str">
            <v>n/a</v>
          </cell>
          <cell r="L277">
            <v>8.5000000000000006E-3</v>
          </cell>
          <cell r="M277">
            <v>2.1904799999999999E-2</v>
          </cell>
          <cell r="N277">
            <v>1.90414E-2</v>
          </cell>
          <cell r="O277">
            <v>3.73408E-2</v>
          </cell>
          <cell r="P277">
            <v>6.2182199999999993E-2</v>
          </cell>
          <cell r="Q277">
            <v>6.4271599999999998E-2</v>
          </cell>
          <cell r="R277">
            <v>7.9213800000000001E-2</v>
          </cell>
        </row>
        <row r="278">
          <cell r="C278" t="str">
            <v>Bennelong Emerging Companies Fund</v>
          </cell>
          <cell r="D278" t="str">
            <v>TL_CUSTOM_GROUP.OFMSingleClass</v>
          </cell>
          <cell r="E278">
            <v>1</v>
          </cell>
          <cell r="F278" t="str">
            <v>n/a</v>
          </cell>
          <cell r="G278" t="str">
            <v>n/a</v>
          </cell>
          <cell r="H278" t="str">
            <v>TL_CUSTOM_GROUP.ANZSingleClass</v>
          </cell>
          <cell r="I278">
            <v>0.3</v>
          </cell>
          <cell r="J278" t="str">
            <v>n/a</v>
          </cell>
          <cell r="K278" t="str">
            <v>n/a</v>
          </cell>
          <cell r="L278">
            <v>4.1499999999999995E-2</v>
          </cell>
          <cell r="M278">
            <v>2.1904799999999999E-2</v>
          </cell>
          <cell r="N278">
            <v>1.90414E-2</v>
          </cell>
          <cell r="O278">
            <v>3.73408E-2</v>
          </cell>
          <cell r="P278">
            <v>6.2182199999999993E-2</v>
          </cell>
          <cell r="Q278">
            <v>6.4271599999999998E-2</v>
          </cell>
          <cell r="R278">
            <v>7.9213800000000001E-2</v>
          </cell>
        </row>
        <row r="279">
          <cell r="C279" t="str">
            <v>Bennelong Ex-20 Australian Equities Fund</v>
          </cell>
          <cell r="D279" t="str">
            <v>TL_CUSTOM_GROUP.OFMSingleClass</v>
          </cell>
          <cell r="E279">
            <v>1</v>
          </cell>
          <cell r="F279" t="str">
            <v>n/a</v>
          </cell>
          <cell r="G279" t="str">
            <v>n/a</v>
          </cell>
          <cell r="H279" t="str">
            <v>TL_CUSTOM_GROUP.ANZSingleClass</v>
          </cell>
          <cell r="I279">
            <v>0.3</v>
          </cell>
          <cell r="J279" t="str">
            <v>n/a</v>
          </cell>
          <cell r="K279" t="str">
            <v>n/a</v>
          </cell>
          <cell r="L279">
            <v>1.8200000000000001E-2</v>
          </cell>
          <cell r="M279">
            <v>2.1904799999999999E-2</v>
          </cell>
          <cell r="N279">
            <v>1.90414E-2</v>
          </cell>
          <cell r="O279">
            <v>3.73408E-2</v>
          </cell>
          <cell r="P279">
            <v>6.2182199999999993E-2</v>
          </cell>
          <cell r="Q279">
            <v>6.4271599999999998E-2</v>
          </cell>
          <cell r="R279">
            <v>7.9213800000000001E-2</v>
          </cell>
        </row>
        <row r="280">
          <cell r="C280" t="str">
            <v>Celeste Australian Small Companies Fund</v>
          </cell>
          <cell r="D280" t="str">
            <v>TL_CUSTOM_GROUP.OFMSingleClass</v>
          </cell>
          <cell r="E280">
            <v>1</v>
          </cell>
          <cell r="F280" t="str">
            <v>n/a</v>
          </cell>
          <cell r="G280" t="str">
            <v>n/a</v>
          </cell>
          <cell r="H280" t="str">
            <v>TL_CUSTOM_GROUP.ANZSingleClass</v>
          </cell>
          <cell r="I280">
            <v>0.3</v>
          </cell>
          <cell r="J280" t="str">
            <v>n/a</v>
          </cell>
          <cell r="K280" t="str">
            <v>n/a</v>
          </cell>
          <cell r="L280">
            <v>1.3200000000000002E-2</v>
          </cell>
          <cell r="M280">
            <v>2.1904799999999999E-2</v>
          </cell>
          <cell r="N280">
            <v>1.90414E-2</v>
          </cell>
          <cell r="O280">
            <v>3.73408E-2</v>
          </cell>
          <cell r="P280">
            <v>6.2182199999999993E-2</v>
          </cell>
          <cell r="Q280">
            <v>6.4271599999999998E-2</v>
          </cell>
          <cell r="R280">
            <v>7.9213800000000001E-2</v>
          </cell>
        </row>
        <row r="281">
          <cell r="C281" t="str">
            <v>Eley Griffiths Group Small Companies Fund</v>
          </cell>
          <cell r="D281" t="str">
            <v>TL_CUSTOM_GROUP.OFMSingleClass</v>
          </cell>
          <cell r="E281">
            <v>1</v>
          </cell>
          <cell r="F281" t="str">
            <v>n/a</v>
          </cell>
          <cell r="G281" t="str">
            <v>n/a</v>
          </cell>
          <cell r="H281" t="str">
            <v>TL_CUSTOM_GROUP.ANZSingleClass</v>
          </cell>
          <cell r="I281">
            <v>0.3</v>
          </cell>
          <cell r="J281" t="str">
            <v>n/a</v>
          </cell>
          <cell r="K281" t="str">
            <v>n/a</v>
          </cell>
          <cell r="L281">
            <v>1.6900000000000002E-2</v>
          </cell>
          <cell r="M281">
            <v>2.1904799999999999E-2</v>
          </cell>
          <cell r="N281">
            <v>1.90414E-2</v>
          </cell>
          <cell r="O281">
            <v>3.73408E-2</v>
          </cell>
          <cell r="P281">
            <v>6.2182199999999993E-2</v>
          </cell>
          <cell r="Q281">
            <v>6.4271599999999998E-2</v>
          </cell>
          <cell r="R281">
            <v>7.9213800000000001E-2</v>
          </cell>
        </row>
        <row r="282">
          <cell r="C282" t="str">
            <v>Hyperion Small Growth Companies Fund</v>
          </cell>
          <cell r="D282" t="str">
            <v>TL_CUSTOM_GROUP.OFMSingleClass</v>
          </cell>
          <cell r="E282">
            <v>1</v>
          </cell>
          <cell r="F282" t="str">
            <v>n/a</v>
          </cell>
          <cell r="G282" t="str">
            <v>n/a</v>
          </cell>
          <cell r="H282" t="str">
            <v>TL_CUSTOM_GROUP.ANZSingleClass</v>
          </cell>
          <cell r="I282">
            <v>0.3</v>
          </cell>
          <cell r="J282" t="str">
            <v>n/a</v>
          </cell>
          <cell r="K282" t="str">
            <v>n/a</v>
          </cell>
          <cell r="L282">
            <v>1.37E-2</v>
          </cell>
          <cell r="M282">
            <v>2.1904799999999999E-2</v>
          </cell>
          <cell r="N282">
            <v>1.90414E-2</v>
          </cell>
          <cell r="O282">
            <v>3.73408E-2</v>
          </cell>
          <cell r="P282">
            <v>6.2182199999999993E-2</v>
          </cell>
          <cell r="Q282">
            <v>6.4271599999999998E-2</v>
          </cell>
          <cell r="R282">
            <v>7.9213800000000001E-2</v>
          </cell>
        </row>
        <row r="283">
          <cell r="C283" t="str">
            <v>Investors Mutual Australian Small Companies Fund</v>
          </cell>
          <cell r="D283" t="str">
            <v>TL_CUSTOM_GROUP.OFMSingleClass</v>
          </cell>
          <cell r="E283">
            <v>1</v>
          </cell>
          <cell r="F283" t="str">
            <v>n/a</v>
          </cell>
          <cell r="G283" t="str">
            <v>n/a</v>
          </cell>
          <cell r="H283" t="str">
            <v>TL_CUSTOM_GROUP.ANZSingleClass</v>
          </cell>
          <cell r="I283">
            <v>0.3</v>
          </cell>
          <cell r="J283" t="str">
            <v>n/a</v>
          </cell>
          <cell r="K283" t="str">
            <v>n/a</v>
          </cell>
          <cell r="L283">
            <v>9.8999999999999991E-3</v>
          </cell>
          <cell r="M283">
            <v>2.1904799999999999E-2</v>
          </cell>
          <cell r="N283">
            <v>1.90414E-2</v>
          </cell>
          <cell r="O283">
            <v>3.73408E-2</v>
          </cell>
          <cell r="P283">
            <v>6.2182199999999993E-2</v>
          </cell>
          <cell r="Q283">
            <v>6.4271599999999998E-2</v>
          </cell>
          <cell r="R283">
            <v>7.9213800000000001E-2</v>
          </cell>
        </row>
        <row r="284">
          <cell r="C284" t="str">
            <v>Investors Mutual Future Leaders Fund</v>
          </cell>
          <cell r="D284" t="str">
            <v>TL_CUSTOM_GROUP.OFMSingleClass</v>
          </cell>
          <cell r="E284">
            <v>1</v>
          </cell>
          <cell r="F284" t="str">
            <v>n/a</v>
          </cell>
          <cell r="G284" t="str">
            <v>n/a</v>
          </cell>
          <cell r="H284" t="str">
            <v>TL_CUSTOM_GROUP.ANZSingleClass</v>
          </cell>
          <cell r="I284">
            <v>0.3</v>
          </cell>
          <cell r="J284" t="str">
            <v>n/a</v>
          </cell>
          <cell r="K284" t="str">
            <v>n/a</v>
          </cell>
          <cell r="L284">
            <v>9.8999999999999991E-3</v>
          </cell>
          <cell r="M284">
            <v>2.1904799999999999E-2</v>
          </cell>
          <cell r="N284">
            <v>1.90414E-2</v>
          </cell>
          <cell r="O284">
            <v>3.73408E-2</v>
          </cell>
          <cell r="P284">
            <v>6.2182199999999993E-2</v>
          </cell>
          <cell r="Q284">
            <v>6.4271599999999998E-2</v>
          </cell>
          <cell r="R284">
            <v>7.9213800000000001E-2</v>
          </cell>
        </row>
        <row r="285">
          <cell r="C285" t="str">
            <v>Macquarie Australian Small Companies Fund</v>
          </cell>
          <cell r="D285" t="str">
            <v>TL_CUSTOM_GROUP.OFMSingleClass</v>
          </cell>
          <cell r="E285">
            <v>1</v>
          </cell>
          <cell r="F285" t="str">
            <v>n/a</v>
          </cell>
          <cell r="G285" t="str">
            <v>n/a</v>
          </cell>
          <cell r="H285" t="str">
            <v>TL_CUSTOM_GROUP.ANZSingleClass</v>
          </cell>
          <cell r="I285">
            <v>0.3</v>
          </cell>
          <cell r="J285" t="str">
            <v>n/a</v>
          </cell>
          <cell r="K285" t="str">
            <v>n/a</v>
          </cell>
          <cell r="L285">
            <v>9.4999999999999998E-3</v>
          </cell>
          <cell r="M285">
            <v>2.1904799999999999E-2</v>
          </cell>
          <cell r="N285">
            <v>1.90414E-2</v>
          </cell>
          <cell r="O285">
            <v>3.73408E-2</v>
          </cell>
          <cell r="P285">
            <v>6.2182199999999993E-2</v>
          </cell>
          <cell r="Q285">
            <v>6.4271599999999998E-2</v>
          </cell>
          <cell r="R285">
            <v>7.9213800000000001E-2</v>
          </cell>
        </row>
        <row r="286">
          <cell r="C286" t="str">
            <v>NovaPort Smaller Companies Fund</v>
          </cell>
          <cell r="D286" t="str">
            <v>TL_CUSTOM_GROUP.OFMSingleClass</v>
          </cell>
          <cell r="E286">
            <v>1</v>
          </cell>
          <cell r="F286" t="str">
            <v>n/a</v>
          </cell>
          <cell r="G286" t="str">
            <v>n/a</v>
          </cell>
          <cell r="H286" t="str">
            <v>TL_CUSTOM_GROUP.ANZSingleClass</v>
          </cell>
          <cell r="I286">
            <v>0.3</v>
          </cell>
          <cell r="J286" t="str">
            <v>n/a</v>
          </cell>
          <cell r="K286" t="str">
            <v>n/a</v>
          </cell>
          <cell r="L286">
            <v>9.0000000000000011E-3</v>
          </cell>
          <cell r="M286">
            <v>2.1904799999999999E-2</v>
          </cell>
          <cell r="N286">
            <v>1.90414E-2</v>
          </cell>
          <cell r="O286">
            <v>3.73408E-2</v>
          </cell>
          <cell r="P286">
            <v>6.2182199999999993E-2</v>
          </cell>
          <cell r="Q286">
            <v>6.4271599999999998E-2</v>
          </cell>
          <cell r="R286">
            <v>7.9213800000000001E-2</v>
          </cell>
        </row>
        <row r="287">
          <cell r="C287" t="str">
            <v>OC Dynamic Equity Fund</v>
          </cell>
          <cell r="D287" t="str">
            <v>TL_CUSTOM_GROUP.OFMSingleClass</v>
          </cell>
          <cell r="E287">
            <v>1</v>
          </cell>
          <cell r="F287" t="str">
            <v>n/a</v>
          </cell>
          <cell r="G287" t="str">
            <v>n/a</v>
          </cell>
          <cell r="H287" t="str">
            <v>TL_CUSTOM_GROUP.ANZSingleClass</v>
          </cell>
          <cell r="I287">
            <v>0.3</v>
          </cell>
          <cell r="J287" t="str">
            <v>n/a</v>
          </cell>
          <cell r="K287" t="str">
            <v>n/a</v>
          </cell>
          <cell r="L287">
            <v>3.4799999999999998E-2</v>
          </cell>
          <cell r="M287">
            <v>2.1904799999999999E-2</v>
          </cell>
          <cell r="N287">
            <v>1.90414E-2</v>
          </cell>
          <cell r="O287">
            <v>3.73408E-2</v>
          </cell>
          <cell r="P287">
            <v>6.2182199999999993E-2</v>
          </cell>
          <cell r="Q287">
            <v>6.4271599999999998E-2</v>
          </cell>
          <cell r="R287">
            <v>7.9213800000000001E-2</v>
          </cell>
        </row>
        <row r="288">
          <cell r="C288" t="str">
            <v>OC Premium Small Companies Fund</v>
          </cell>
          <cell r="D288" t="str">
            <v>TL_CUSTOM_GROUP.OFMSingleClass</v>
          </cell>
          <cell r="E288">
            <v>1</v>
          </cell>
          <cell r="F288" t="str">
            <v>n/a</v>
          </cell>
          <cell r="G288" t="str">
            <v>n/a</v>
          </cell>
          <cell r="H288" t="str">
            <v>TL_CUSTOM_GROUP.ANZSingleClass</v>
          </cell>
          <cell r="I288">
            <v>0.3</v>
          </cell>
          <cell r="J288" t="str">
            <v>n/a</v>
          </cell>
          <cell r="K288" t="str">
            <v>n/a</v>
          </cell>
          <cell r="L288">
            <v>1.37E-2</v>
          </cell>
          <cell r="M288">
            <v>2.1904799999999999E-2</v>
          </cell>
          <cell r="N288">
            <v>1.90414E-2</v>
          </cell>
          <cell r="O288">
            <v>3.73408E-2</v>
          </cell>
          <cell r="P288">
            <v>6.2182199999999993E-2</v>
          </cell>
          <cell r="Q288">
            <v>6.4271599999999998E-2</v>
          </cell>
          <cell r="R288">
            <v>7.9213800000000001E-2</v>
          </cell>
        </row>
        <row r="289">
          <cell r="C289" t="str">
            <v>OnePath Wholesale Emerging Companies Trust**</v>
          </cell>
          <cell r="D289" t="str">
            <v>TL_CUSTOM_GROUP.OFMSingleClass</v>
          </cell>
          <cell r="E289">
            <v>1</v>
          </cell>
          <cell r="F289" t="str">
            <v>n/a</v>
          </cell>
          <cell r="G289" t="str">
            <v>n/a</v>
          </cell>
          <cell r="H289" t="str">
            <v>TL_CUSTOM_GROUP.ANZSingleClass</v>
          </cell>
          <cell r="I289">
            <v>0.3</v>
          </cell>
          <cell r="J289" t="str">
            <v>n/a</v>
          </cell>
          <cell r="K289" t="str">
            <v>n/a</v>
          </cell>
          <cell r="L289">
            <v>9.4999999999999998E-3</v>
          </cell>
          <cell r="M289">
            <v>2.1904799999999999E-2</v>
          </cell>
          <cell r="N289">
            <v>1.90414E-2</v>
          </cell>
          <cell r="O289">
            <v>3.73408E-2</v>
          </cell>
          <cell r="P289">
            <v>6.2182199999999993E-2</v>
          </cell>
          <cell r="Q289">
            <v>6.4271599999999998E-2</v>
          </cell>
          <cell r="R289">
            <v>7.9213800000000001E-2</v>
          </cell>
        </row>
        <row r="290">
          <cell r="C290" t="str">
            <v>Pendal Smaller Companies Fund</v>
          </cell>
          <cell r="D290" t="str">
            <v>TL_CUSTOM_GROUP.OFMSingleClass</v>
          </cell>
          <cell r="E290">
            <v>1</v>
          </cell>
          <cell r="F290" t="str">
            <v>n/a</v>
          </cell>
          <cell r="G290" t="str">
            <v>n/a</v>
          </cell>
          <cell r="H290" t="str">
            <v>TL_CUSTOM_GROUP.ANZSingleClass</v>
          </cell>
          <cell r="I290">
            <v>0.3</v>
          </cell>
          <cell r="J290" t="str">
            <v>n/a</v>
          </cell>
          <cell r="K290" t="str">
            <v>n/a</v>
          </cell>
          <cell r="L290">
            <v>1.24E-2</v>
          </cell>
          <cell r="M290">
            <v>2.1904799999999999E-2</v>
          </cell>
          <cell r="N290">
            <v>1.90414E-2</v>
          </cell>
          <cell r="O290">
            <v>3.73408E-2</v>
          </cell>
          <cell r="P290">
            <v>6.2182199999999993E-2</v>
          </cell>
          <cell r="Q290">
            <v>6.4271599999999998E-2</v>
          </cell>
          <cell r="R290">
            <v>7.9213800000000001E-2</v>
          </cell>
        </row>
        <row r="291">
          <cell r="C291" t="str">
            <v>Pengana Emerging Companies Fund</v>
          </cell>
          <cell r="D291" t="str">
            <v>TL_CUSTOM_GROUP.OFMSingleClass</v>
          </cell>
          <cell r="E291">
            <v>1</v>
          </cell>
          <cell r="F291" t="str">
            <v>n/a</v>
          </cell>
          <cell r="G291" t="str">
            <v>n/a</v>
          </cell>
          <cell r="H291" t="str">
            <v>TL_CUSTOM_GROUP.ANZSingleClass</v>
          </cell>
          <cell r="I291">
            <v>0.3</v>
          </cell>
          <cell r="J291" t="str">
            <v>n/a</v>
          </cell>
          <cell r="K291" t="str">
            <v>n/a</v>
          </cell>
          <cell r="L291">
            <v>2.0200000000000003E-2</v>
          </cell>
          <cell r="M291">
            <v>2.1904799999999999E-2</v>
          </cell>
          <cell r="N291">
            <v>1.90414E-2</v>
          </cell>
          <cell r="O291">
            <v>3.73408E-2</v>
          </cell>
          <cell r="P291">
            <v>6.2182199999999993E-2</v>
          </cell>
          <cell r="Q291">
            <v>6.4271599999999998E-2</v>
          </cell>
          <cell r="R291">
            <v>7.9213800000000001E-2</v>
          </cell>
        </row>
        <row r="292">
          <cell r="C292" t="str">
            <v>Perpetual Smaller Companies Fund</v>
          </cell>
          <cell r="D292" t="str">
            <v>TL_CUSTOM_GROUP.OFMSingleClass</v>
          </cell>
          <cell r="E292">
            <v>1</v>
          </cell>
          <cell r="F292" t="str">
            <v>n/a</v>
          </cell>
          <cell r="G292" t="str">
            <v>n/a</v>
          </cell>
          <cell r="H292" t="str">
            <v>TL_CUSTOM_GROUP.ANZSingleClass</v>
          </cell>
          <cell r="I292">
            <v>0.3</v>
          </cell>
          <cell r="J292" t="str">
            <v>n/a</v>
          </cell>
          <cell r="K292" t="str">
            <v>n/a</v>
          </cell>
          <cell r="L292">
            <v>1.2500000000000001E-2</v>
          </cell>
          <cell r="M292">
            <v>2.1904799999999999E-2</v>
          </cell>
          <cell r="N292">
            <v>1.90414E-2</v>
          </cell>
          <cell r="O292">
            <v>3.73408E-2</v>
          </cell>
          <cell r="P292">
            <v>6.2182199999999993E-2</v>
          </cell>
          <cell r="Q292">
            <v>6.4271599999999998E-2</v>
          </cell>
          <cell r="R292">
            <v>7.9213800000000001E-2</v>
          </cell>
        </row>
        <row r="293">
          <cell r="C293" t="str">
            <v>RealIndex Australian Small Companies Fund (Class A)</v>
          </cell>
          <cell r="D293" t="str">
            <v>TL_CUSTOM_GROUP.OFMSingleClass</v>
          </cell>
          <cell r="E293">
            <v>1</v>
          </cell>
          <cell r="F293" t="str">
            <v>n/a</v>
          </cell>
          <cell r="G293" t="str">
            <v>n/a</v>
          </cell>
          <cell r="H293" t="str">
            <v>TL_CUSTOM_GROUP.ANZSingleClass</v>
          </cell>
          <cell r="I293">
            <v>0.3</v>
          </cell>
          <cell r="J293" t="str">
            <v>n/a</v>
          </cell>
          <cell r="K293" t="str">
            <v>n/a</v>
          </cell>
          <cell r="L293">
            <v>5.8999999999999999E-3</v>
          </cell>
          <cell r="M293">
            <v>2.1904799999999999E-2</v>
          </cell>
          <cell r="N293">
            <v>1.90414E-2</v>
          </cell>
          <cell r="O293">
            <v>3.73408E-2</v>
          </cell>
          <cell r="P293">
            <v>6.2182199999999993E-2</v>
          </cell>
          <cell r="Q293">
            <v>6.4271599999999998E-2</v>
          </cell>
          <cell r="R293">
            <v>7.9213800000000001E-2</v>
          </cell>
        </row>
        <row r="294">
          <cell r="C294" t="str">
            <v>ICE Fund</v>
          </cell>
          <cell r="D294" t="str">
            <v>TL_CUSTOM_GROUP.OFMSingleClass</v>
          </cell>
          <cell r="E294">
            <v>1</v>
          </cell>
          <cell r="F294" t="str">
            <v>n/a</v>
          </cell>
          <cell r="G294" t="str">
            <v>n/a</v>
          </cell>
          <cell r="H294" t="str">
            <v>TL_CUSTOM_GROUP.ANZSingleClass</v>
          </cell>
          <cell r="I294">
            <v>0.3</v>
          </cell>
          <cell r="J294" t="str">
            <v>n/a</v>
          </cell>
          <cell r="K294" t="str">
            <v>n/a</v>
          </cell>
          <cell r="L294">
            <v>1.18E-2</v>
          </cell>
          <cell r="M294">
            <v>2.1904799999999999E-2</v>
          </cell>
          <cell r="N294">
            <v>1.90414E-2</v>
          </cell>
          <cell r="O294">
            <v>3.73408E-2</v>
          </cell>
          <cell r="P294">
            <v>6.2182199999999993E-2</v>
          </cell>
          <cell r="Q294">
            <v>6.4271599999999998E-2</v>
          </cell>
          <cell r="R294">
            <v>7.9213800000000001E-2</v>
          </cell>
        </row>
        <row r="295">
          <cell r="C295" t="str">
            <v xml:space="preserve">Spheria Australian Smaller Companies Fund </v>
          </cell>
          <cell r="D295" t="str">
            <v>TL_CUSTOM_GROUP.OFMSingleClass</v>
          </cell>
          <cell r="E295">
            <v>1</v>
          </cell>
          <cell r="F295" t="str">
            <v>n/a</v>
          </cell>
          <cell r="G295" t="str">
            <v>n/a</v>
          </cell>
          <cell r="H295" t="str">
            <v>TL_CUSTOM_GROUP.ANZSingleClass</v>
          </cell>
          <cell r="I295">
            <v>0.3</v>
          </cell>
          <cell r="J295" t="str">
            <v>n/a</v>
          </cell>
          <cell r="K295" t="str">
            <v>n/a</v>
          </cell>
          <cell r="L295">
            <v>1.9400000000000001E-2</v>
          </cell>
          <cell r="M295">
            <v>2.1904799999999999E-2</v>
          </cell>
          <cell r="N295">
            <v>1.90414E-2</v>
          </cell>
          <cell r="O295">
            <v>3.73408E-2</v>
          </cell>
          <cell r="P295">
            <v>6.2182199999999993E-2</v>
          </cell>
          <cell r="Q295">
            <v>6.4271599999999998E-2</v>
          </cell>
          <cell r="R295">
            <v>7.9213800000000001E-2</v>
          </cell>
        </row>
        <row r="296">
          <cell r="C296"/>
          <cell r="D296"/>
          <cell r="E296"/>
          <cell r="F296"/>
          <cell r="G296"/>
          <cell r="H296"/>
          <cell r="I296"/>
          <cell r="J296"/>
          <cell r="K296"/>
          <cell r="L296"/>
          <cell r="M296"/>
          <cell r="N296"/>
          <cell r="O296"/>
          <cell r="P296"/>
          <cell r="Q296"/>
          <cell r="R296"/>
        </row>
        <row r="297">
          <cell r="C297" t="str">
            <v>International Shares Portfolios</v>
          </cell>
          <cell r="D297"/>
          <cell r="E297"/>
          <cell r="F297"/>
          <cell r="G297"/>
          <cell r="H297"/>
          <cell r="I297"/>
          <cell r="J297"/>
          <cell r="K297"/>
          <cell r="L297"/>
          <cell r="M297"/>
          <cell r="N297"/>
          <cell r="O297"/>
          <cell r="P297"/>
          <cell r="Q297"/>
          <cell r="R297"/>
        </row>
        <row r="298">
          <cell r="C298" t="str">
            <v>AB Global Equities Fund^^</v>
          </cell>
          <cell r="D298" t="str">
            <v>TL_CUSTOM_GROUP.OFMSingleClass</v>
          </cell>
          <cell r="E298">
            <v>1</v>
          </cell>
          <cell r="F298" t="str">
            <v>n/a</v>
          </cell>
          <cell r="G298" t="str">
            <v>n/a</v>
          </cell>
          <cell r="H298" t="str">
            <v>TL_CUSTOM_GROUP.ANZSingleClass</v>
          </cell>
          <cell r="I298">
            <v>0.3</v>
          </cell>
          <cell r="J298" t="str">
            <v>n/a</v>
          </cell>
          <cell r="K298" t="str">
            <v>n/a</v>
          </cell>
          <cell r="L298">
            <v>6.9999999999999993E-3</v>
          </cell>
          <cell r="M298">
            <v>2.1904799999999999E-2</v>
          </cell>
          <cell r="N298">
            <v>1.90414E-2</v>
          </cell>
          <cell r="O298">
            <v>3.73408E-2</v>
          </cell>
          <cell r="P298">
            <v>6.2182199999999993E-2</v>
          </cell>
          <cell r="Q298">
            <v>6.4271599999999998E-2</v>
          </cell>
          <cell r="R298">
            <v>7.9213800000000001E-2</v>
          </cell>
        </row>
        <row r="299">
          <cell r="C299" t="str">
            <v xml:space="preserve">abrdn International Equity Fund </v>
          </cell>
          <cell r="D299" t="str">
            <v>TL_CUSTOM_GROUP.OFMSingleClass</v>
          </cell>
          <cell r="E299">
            <v>1</v>
          </cell>
          <cell r="F299" t="str">
            <v>n/a</v>
          </cell>
          <cell r="G299" t="str">
            <v>n/a</v>
          </cell>
          <cell r="H299" t="str">
            <v>TL_CUSTOM_GROUP.ANZSingleClass</v>
          </cell>
          <cell r="I299">
            <v>0.3</v>
          </cell>
          <cell r="J299" t="str">
            <v>n/a</v>
          </cell>
          <cell r="K299" t="str">
            <v>n/a</v>
          </cell>
          <cell r="L299">
            <v>9.7999999999999997E-3</v>
          </cell>
          <cell r="M299">
            <v>2.1904799999999999E-2</v>
          </cell>
          <cell r="N299">
            <v>1.90414E-2</v>
          </cell>
          <cell r="O299">
            <v>3.73408E-2</v>
          </cell>
          <cell r="P299">
            <v>6.2182199999999993E-2</v>
          </cell>
          <cell r="Q299">
            <v>6.4271599999999998E-2</v>
          </cell>
          <cell r="R299">
            <v>7.9213800000000001E-2</v>
          </cell>
        </row>
        <row r="300">
          <cell r="C300" t="str">
            <v>Altrinsic Global Equities Trust**</v>
          </cell>
          <cell r="D300" t="str">
            <v>TL_CUSTOM_GROUP.OFMSingleClass</v>
          </cell>
          <cell r="E300">
            <v>1</v>
          </cell>
          <cell r="F300" t="str">
            <v>n/a</v>
          </cell>
          <cell r="G300" t="str">
            <v>n/a</v>
          </cell>
          <cell r="H300" t="str">
            <v>TL_CUSTOM_GROUP.ANZSingleClass</v>
          </cell>
          <cell r="I300">
            <v>0.3</v>
          </cell>
          <cell r="J300" t="str">
            <v>n/a</v>
          </cell>
          <cell r="K300" t="str">
            <v>n/a</v>
          </cell>
          <cell r="L300">
            <v>9.8999999999999991E-3</v>
          </cell>
          <cell r="M300">
            <v>2.1904799999999999E-2</v>
          </cell>
          <cell r="N300">
            <v>1.90414E-2</v>
          </cell>
          <cell r="O300">
            <v>3.73408E-2</v>
          </cell>
          <cell r="P300">
            <v>6.2182199999999993E-2</v>
          </cell>
          <cell r="Q300">
            <v>6.4271599999999998E-2</v>
          </cell>
          <cell r="R300">
            <v>7.9213800000000001E-2</v>
          </cell>
        </row>
        <row r="301">
          <cell r="C301" t="str">
            <v xml:space="preserve">Antipodes Global Fund </v>
          </cell>
          <cell r="D301" t="str">
            <v>TL_CUSTOM_GROUP.OFMSingleClass</v>
          </cell>
          <cell r="E301">
            <v>1</v>
          </cell>
          <cell r="F301" t="str">
            <v>n/a</v>
          </cell>
          <cell r="G301" t="str">
            <v>n/a</v>
          </cell>
          <cell r="H301" t="str">
            <v>TL_CUSTOM_GROUP.ANZSingleClass</v>
          </cell>
          <cell r="I301">
            <v>0.3</v>
          </cell>
          <cell r="J301" t="str">
            <v>n/a</v>
          </cell>
          <cell r="K301" t="str">
            <v>n/a</v>
          </cell>
          <cell r="L301">
            <v>1.2E-2</v>
          </cell>
          <cell r="M301">
            <v>2.1904799999999999E-2</v>
          </cell>
          <cell r="N301">
            <v>1.90414E-2</v>
          </cell>
          <cell r="O301">
            <v>3.73408E-2</v>
          </cell>
          <cell r="P301">
            <v>6.2182199999999993E-2</v>
          </cell>
          <cell r="Q301">
            <v>6.4271599999999998E-2</v>
          </cell>
          <cell r="R301">
            <v>7.9213800000000001E-2</v>
          </cell>
        </row>
        <row r="302">
          <cell r="C302" t="str">
            <v xml:space="preserve">Arrowstreet Global Equity Fund </v>
          </cell>
          <cell r="D302" t="str">
            <v>TL_CUSTOM_GROUP.OFMSingleClass</v>
          </cell>
          <cell r="E302">
            <v>1</v>
          </cell>
          <cell r="F302" t="str">
            <v>n/a</v>
          </cell>
          <cell r="G302" t="str">
            <v>n/a</v>
          </cell>
          <cell r="H302" t="str">
            <v>TL_CUSTOM_GROUP.ANZSingleClass</v>
          </cell>
          <cell r="I302">
            <v>0.3</v>
          </cell>
          <cell r="J302" t="str">
            <v>n/a</v>
          </cell>
          <cell r="K302" t="str">
            <v>n/a</v>
          </cell>
          <cell r="L302">
            <v>1.2800000000000001E-2</v>
          </cell>
          <cell r="M302">
            <v>2.1904799999999999E-2</v>
          </cell>
          <cell r="N302">
            <v>1.90414E-2</v>
          </cell>
          <cell r="O302">
            <v>3.73408E-2</v>
          </cell>
          <cell r="P302">
            <v>6.2182199999999993E-2</v>
          </cell>
          <cell r="Q302">
            <v>6.4271599999999998E-2</v>
          </cell>
          <cell r="R302">
            <v>7.9213800000000001E-2</v>
          </cell>
        </row>
        <row r="303">
          <cell r="C303" t="str">
            <v>AXA IM Sustainable Equity Fund</v>
          </cell>
          <cell r="D303" t="str">
            <v>TL_CUSTOM_GROUP.OFMSingleClass</v>
          </cell>
          <cell r="E303">
            <v>1</v>
          </cell>
          <cell r="F303" t="str">
            <v>n/a</v>
          </cell>
          <cell r="G303" t="str">
            <v>n/a</v>
          </cell>
          <cell r="H303" t="str">
            <v>TL_CUSTOM_GROUP.ANZSingleClass</v>
          </cell>
          <cell r="I303">
            <v>0.3</v>
          </cell>
          <cell r="J303" t="str">
            <v>n/a</v>
          </cell>
          <cell r="K303" t="str">
            <v>n/a</v>
          </cell>
          <cell r="L303">
            <v>3.4999999999999996E-3</v>
          </cell>
          <cell r="M303">
            <v>2.1904799999999999E-2</v>
          </cell>
          <cell r="N303">
            <v>1.90414E-2</v>
          </cell>
          <cell r="O303">
            <v>3.73408E-2</v>
          </cell>
          <cell r="P303">
            <v>6.2182199999999993E-2</v>
          </cell>
          <cell r="Q303">
            <v>6.4271599999999998E-2</v>
          </cell>
          <cell r="R303">
            <v>7.9213800000000001E-2</v>
          </cell>
        </row>
        <row r="304">
          <cell r="C304" t="str">
            <v>Barrow Hanley Global Share Fund</v>
          </cell>
          <cell r="D304" t="str">
            <v>TL_CUSTOM_GROUP.OFMSingleClass</v>
          </cell>
          <cell r="E304">
            <v>1</v>
          </cell>
          <cell r="F304" t="str">
            <v>n/a</v>
          </cell>
          <cell r="G304" t="str">
            <v>n/a</v>
          </cell>
          <cell r="H304" t="str">
            <v>TL_CUSTOM_GROUP.ANZSingleClass</v>
          </cell>
          <cell r="I304">
            <v>0.3</v>
          </cell>
          <cell r="J304" t="str">
            <v>n/a</v>
          </cell>
          <cell r="K304" t="str">
            <v>n/a</v>
          </cell>
          <cell r="L304">
            <v>9.8999999999999991E-3</v>
          </cell>
          <cell r="M304">
            <v>2.1904799999999999E-2</v>
          </cell>
          <cell r="N304">
            <v>1.90414E-2</v>
          </cell>
          <cell r="O304">
            <v>3.73408E-2</v>
          </cell>
          <cell r="P304">
            <v>6.2182199999999993E-2</v>
          </cell>
          <cell r="Q304">
            <v>6.4271599999999998E-2</v>
          </cell>
          <cell r="R304">
            <v>7.9213800000000001E-2</v>
          </cell>
        </row>
        <row r="305">
          <cell r="C305" t="str">
            <v xml:space="preserve">BlackRock Advantage International Equity Fund </v>
          </cell>
          <cell r="D305" t="str">
            <v>TL_CUSTOM_GROUP.OFMSingleClass</v>
          </cell>
          <cell r="E305">
            <v>1</v>
          </cell>
          <cell r="F305" t="str">
            <v>n/a</v>
          </cell>
          <cell r="G305" t="str">
            <v>n/a</v>
          </cell>
          <cell r="H305" t="str">
            <v>TL_CUSTOM_GROUP.ANZSingleClass</v>
          </cell>
          <cell r="I305">
            <v>0.3</v>
          </cell>
          <cell r="J305" t="str">
            <v>n/a</v>
          </cell>
          <cell r="K305" t="str">
            <v>n/a</v>
          </cell>
          <cell r="L305">
            <v>5.0000000000000001E-3</v>
          </cell>
          <cell r="M305">
            <v>2.1904799999999999E-2</v>
          </cell>
          <cell r="N305">
            <v>1.90414E-2</v>
          </cell>
          <cell r="O305">
            <v>3.73408E-2</v>
          </cell>
          <cell r="P305">
            <v>6.2182199999999993E-2</v>
          </cell>
          <cell r="Q305">
            <v>6.4271599999999998E-2</v>
          </cell>
          <cell r="R305">
            <v>7.9213800000000001E-2</v>
          </cell>
        </row>
        <row r="306">
          <cell r="C306" t="str">
            <v>BNP Paribas C Worldwide Global Equity Trust</v>
          </cell>
          <cell r="D306" t="str">
            <v>TL_CUSTOM_GROUP.OFMSingleClass</v>
          </cell>
          <cell r="E306">
            <v>1</v>
          </cell>
          <cell r="F306" t="str">
            <v>n/a</v>
          </cell>
          <cell r="G306" t="str">
            <v>n/a</v>
          </cell>
          <cell r="H306" t="str">
            <v>TL_CUSTOM_GROUP.ANZSingleClass</v>
          </cell>
          <cell r="I306">
            <v>0.3</v>
          </cell>
          <cell r="J306" t="str">
            <v>n/a</v>
          </cell>
          <cell r="K306" t="str">
            <v>n/a</v>
          </cell>
          <cell r="L306">
            <v>9.8999999999999991E-3</v>
          </cell>
          <cell r="M306">
            <v>2.1904799999999999E-2</v>
          </cell>
          <cell r="N306">
            <v>1.90414E-2</v>
          </cell>
          <cell r="O306">
            <v>3.73408E-2</v>
          </cell>
          <cell r="P306">
            <v>6.2182199999999993E-2</v>
          </cell>
          <cell r="Q306">
            <v>6.4271599999999998E-2</v>
          </cell>
          <cell r="R306">
            <v>7.9213800000000001E-2</v>
          </cell>
        </row>
        <row r="307">
          <cell r="C307" t="str">
            <v xml:space="preserve">Capital Group New Perspective Fund </v>
          </cell>
          <cell r="D307" t="str">
            <v>TL_CUSTOM_GROUP.OFMSingleClass</v>
          </cell>
          <cell r="E307">
            <v>1</v>
          </cell>
          <cell r="F307" t="str">
            <v>n/a</v>
          </cell>
          <cell r="G307" t="str">
            <v>n/a</v>
          </cell>
          <cell r="H307" t="str">
            <v>TL_CUSTOM_GROUP.ANZSingleClass</v>
          </cell>
          <cell r="I307">
            <v>0.3</v>
          </cell>
          <cell r="J307" t="str">
            <v>n/a</v>
          </cell>
          <cell r="K307" t="str">
            <v>n/a</v>
          </cell>
          <cell r="L307">
            <v>7.4999999999999997E-3</v>
          </cell>
          <cell r="M307">
            <v>2.1904799999999999E-2</v>
          </cell>
          <cell r="N307">
            <v>1.90414E-2</v>
          </cell>
          <cell r="O307">
            <v>3.73408E-2</v>
          </cell>
          <cell r="P307">
            <v>6.2182199999999993E-2</v>
          </cell>
          <cell r="Q307">
            <v>6.4271599999999998E-2</v>
          </cell>
          <cell r="R307">
            <v>7.9213800000000001E-2</v>
          </cell>
        </row>
        <row r="308">
          <cell r="C308" t="str">
            <v xml:space="preserve">CFML Antipodes Global Fund </v>
          </cell>
          <cell r="D308" t="str">
            <v>TL_CUSTOM_GROUP.OFMSingleClass</v>
          </cell>
          <cell r="E308">
            <v>1</v>
          </cell>
          <cell r="F308" t="str">
            <v>n/a</v>
          </cell>
          <cell r="G308" t="str">
            <v>n/a</v>
          </cell>
          <cell r="H308" t="str">
            <v>TL_CUSTOM_GROUP.ANZSingleClass</v>
          </cell>
          <cell r="I308">
            <v>0.3</v>
          </cell>
          <cell r="J308" t="str">
            <v>n/a</v>
          </cell>
          <cell r="K308" t="str">
            <v>n/a</v>
          </cell>
          <cell r="L308">
            <v>1.21E-2</v>
          </cell>
          <cell r="M308">
            <v>2.1904799999999999E-2</v>
          </cell>
          <cell r="N308">
            <v>1.90414E-2</v>
          </cell>
          <cell r="O308">
            <v>3.73408E-2</v>
          </cell>
          <cell r="P308">
            <v>6.2182199999999993E-2</v>
          </cell>
          <cell r="Q308">
            <v>6.4271599999999998E-2</v>
          </cell>
          <cell r="R308">
            <v>7.9213800000000001E-2</v>
          </cell>
        </row>
        <row r="309">
          <cell r="C309" t="str">
            <v xml:space="preserve">CFML Aoris International SRI Fund </v>
          </cell>
          <cell r="D309" t="str">
            <v>TL_CUSTOM_GROUP.OFMSingleClass</v>
          </cell>
          <cell r="E309">
            <v>1</v>
          </cell>
          <cell r="F309" t="str">
            <v>n/a</v>
          </cell>
          <cell r="G309" t="str">
            <v>n/a</v>
          </cell>
          <cell r="H309" t="str">
            <v>TL_CUSTOM_GROUP.ANZSingleClass</v>
          </cell>
          <cell r="I309">
            <v>0.3</v>
          </cell>
          <cell r="J309" t="str">
            <v>n/a</v>
          </cell>
          <cell r="K309" t="str">
            <v>n/a</v>
          </cell>
          <cell r="L309">
            <v>1.9500000000000003E-2</v>
          </cell>
          <cell r="M309">
            <v>2.1904799999999999E-2</v>
          </cell>
          <cell r="N309">
            <v>1.90414E-2</v>
          </cell>
          <cell r="O309">
            <v>3.73408E-2</v>
          </cell>
          <cell r="P309">
            <v>6.2182199999999993E-2</v>
          </cell>
          <cell r="Q309">
            <v>6.4271599999999998E-2</v>
          </cell>
          <cell r="R309">
            <v>7.9213800000000001E-2</v>
          </cell>
        </row>
        <row r="310">
          <cell r="C310" t="str">
            <v>Epoch Global Equity Shareholder Yield Fund</v>
          </cell>
          <cell r="D310" t="str">
            <v>TL_CUSTOM_GROUP.OFMSingleClass</v>
          </cell>
          <cell r="E310">
            <v>1</v>
          </cell>
          <cell r="F310" t="str">
            <v>n/a</v>
          </cell>
          <cell r="G310" t="str">
            <v>n/a</v>
          </cell>
          <cell r="H310" t="str">
            <v>TL_CUSTOM_GROUP.ANZSingleClass</v>
          </cell>
          <cell r="I310">
            <v>0.3</v>
          </cell>
          <cell r="J310" t="str">
            <v>n/a</v>
          </cell>
          <cell r="K310" t="str">
            <v>n/a</v>
          </cell>
          <cell r="L310">
            <v>1.2500000000000001E-2</v>
          </cell>
          <cell r="M310">
            <v>2.1904799999999999E-2</v>
          </cell>
          <cell r="N310">
            <v>1.90414E-2</v>
          </cell>
          <cell r="O310">
            <v>3.73408E-2</v>
          </cell>
          <cell r="P310">
            <v>6.2182199999999993E-2</v>
          </cell>
          <cell r="Q310">
            <v>6.4271599999999998E-2</v>
          </cell>
          <cell r="R310">
            <v>7.9213800000000001E-2</v>
          </cell>
        </row>
        <row r="311">
          <cell r="C311" t="str">
            <v>Fidelity Global Equities Fund</v>
          </cell>
          <cell r="D311" t="str">
            <v>TL_CUSTOM_GROUP.OFMSingleClass</v>
          </cell>
          <cell r="E311">
            <v>1</v>
          </cell>
          <cell r="F311" t="str">
            <v>n/a</v>
          </cell>
          <cell r="G311" t="str">
            <v>n/a</v>
          </cell>
          <cell r="H311" t="str">
            <v>TL_CUSTOM_GROUP.ANZSingleClass</v>
          </cell>
          <cell r="I311">
            <v>0.3</v>
          </cell>
          <cell r="J311" t="str">
            <v>n/a</v>
          </cell>
          <cell r="K311" t="str">
            <v>n/a</v>
          </cell>
          <cell r="L311">
            <v>9.8999999999999991E-3</v>
          </cell>
          <cell r="M311">
            <v>2.1904799999999999E-2</v>
          </cell>
          <cell r="N311">
            <v>1.90414E-2</v>
          </cell>
          <cell r="O311">
            <v>3.73408E-2</v>
          </cell>
          <cell r="P311">
            <v>6.2182199999999993E-2</v>
          </cell>
          <cell r="Q311">
            <v>6.4271599999999998E-2</v>
          </cell>
          <cell r="R311">
            <v>7.9213800000000001E-2</v>
          </cell>
        </row>
        <row r="312">
          <cell r="C312" t="str">
            <v>FirstChoice Wholesale Geared Global Share Fund</v>
          </cell>
          <cell r="D312" t="str">
            <v>TL_CUSTOM_GROUP.OFMSingleClass</v>
          </cell>
          <cell r="E312">
            <v>1</v>
          </cell>
          <cell r="F312" t="str">
            <v>n/a</v>
          </cell>
          <cell r="G312" t="str">
            <v>n/a</v>
          </cell>
          <cell r="H312" t="str">
            <v>TL_CUSTOM_GROUP.ANZSingleClass</v>
          </cell>
          <cell r="I312">
            <v>0.3</v>
          </cell>
          <cell r="J312" t="str">
            <v>n/a</v>
          </cell>
          <cell r="K312" t="str">
            <v>n/a</v>
          </cell>
          <cell r="L312">
            <v>1.7600000000000001E-2</v>
          </cell>
          <cell r="M312">
            <v>2.1904799999999999E-2</v>
          </cell>
          <cell r="N312">
            <v>1.90414E-2</v>
          </cell>
          <cell r="O312">
            <v>3.73408E-2</v>
          </cell>
          <cell r="P312">
            <v>6.2182199999999993E-2</v>
          </cell>
          <cell r="Q312">
            <v>6.4271599999999998E-2</v>
          </cell>
          <cell r="R312">
            <v>7.9213800000000001E-2</v>
          </cell>
        </row>
        <row r="313">
          <cell r="C313" t="str">
            <v>Franklin Global Growth Fund - Class A</v>
          </cell>
          <cell r="D313" t="str">
            <v>TL_CUSTOM_GROUP.OFMSingleClass</v>
          </cell>
          <cell r="E313">
            <v>1</v>
          </cell>
          <cell r="F313" t="str">
            <v>n/a</v>
          </cell>
          <cell r="G313" t="str">
            <v>n/a</v>
          </cell>
          <cell r="H313" t="str">
            <v>TL_CUSTOM_GROUP.ANZSingleClass</v>
          </cell>
          <cell r="I313">
            <v>0.3</v>
          </cell>
          <cell r="J313" t="str">
            <v>n/a</v>
          </cell>
          <cell r="K313" t="str">
            <v>n/a</v>
          </cell>
          <cell r="L313">
            <v>9.0000000000000011E-3</v>
          </cell>
          <cell r="M313">
            <v>2.1904799999999999E-2</v>
          </cell>
          <cell r="N313">
            <v>1.90414E-2</v>
          </cell>
          <cell r="O313">
            <v>3.73408E-2</v>
          </cell>
          <cell r="P313">
            <v>6.2182199999999993E-2</v>
          </cell>
          <cell r="Q313">
            <v>6.4271599999999998E-2</v>
          </cell>
          <cell r="R313">
            <v>7.9213800000000001E-2</v>
          </cell>
        </row>
        <row r="314">
          <cell r="C314" t="str">
            <v>GQG Partners Global Equity Fund (A Class)</v>
          </cell>
          <cell r="D314" t="str">
            <v>TL_CUSTOM_GROUP.OFMSingleClass</v>
          </cell>
          <cell r="E314">
            <v>1</v>
          </cell>
          <cell r="F314" t="str">
            <v>n/a</v>
          </cell>
          <cell r="G314" t="str">
            <v>n/a</v>
          </cell>
          <cell r="H314" t="str">
            <v>TL_CUSTOM_GROUP.ANZSingleClass</v>
          </cell>
          <cell r="I314">
            <v>0.3</v>
          </cell>
          <cell r="J314" t="str">
            <v>n/a</v>
          </cell>
          <cell r="K314" t="str">
            <v>n/a</v>
          </cell>
          <cell r="L314">
            <v>7.4999999999999997E-3</v>
          </cell>
          <cell r="M314">
            <v>2.1904799999999999E-2</v>
          </cell>
          <cell r="N314">
            <v>1.90414E-2</v>
          </cell>
          <cell r="O314">
            <v>3.73408E-2</v>
          </cell>
          <cell r="P314">
            <v>6.2182199999999993E-2</v>
          </cell>
          <cell r="Q314">
            <v>6.4271599999999998E-2</v>
          </cell>
          <cell r="R314">
            <v>7.9213800000000001E-2</v>
          </cell>
        </row>
        <row r="315">
          <cell r="C315" t="str">
            <v>Hyperion Global Growth Companies Fund (Class B)</v>
          </cell>
          <cell r="D315" t="str">
            <v>TL_CUSTOM_GROUP.OFMSingleClass</v>
          </cell>
          <cell r="E315">
            <v>1</v>
          </cell>
          <cell r="F315" t="str">
            <v>n/a</v>
          </cell>
          <cell r="G315" t="str">
            <v>n/a</v>
          </cell>
          <cell r="H315" t="str">
            <v>TL_CUSTOM_GROUP.ANZSingleClass</v>
          </cell>
          <cell r="I315">
            <v>0.3</v>
          </cell>
          <cell r="J315" t="str">
            <v>n/a</v>
          </cell>
          <cell r="K315" t="str">
            <v>n/a</v>
          </cell>
          <cell r="L315">
            <v>2.18E-2</v>
          </cell>
          <cell r="M315">
            <v>2.1904799999999999E-2</v>
          </cell>
          <cell r="N315">
            <v>1.90414E-2</v>
          </cell>
          <cell r="O315">
            <v>3.73408E-2</v>
          </cell>
          <cell r="P315">
            <v>6.2182199999999993E-2</v>
          </cell>
          <cell r="Q315">
            <v>6.4271599999999998E-2</v>
          </cell>
          <cell r="R315">
            <v>7.9213800000000001E-2</v>
          </cell>
        </row>
        <row r="316">
          <cell r="C316" t="str">
            <v xml:space="preserve">IFP Global Franchise Fund </v>
          </cell>
          <cell r="D316" t="str">
            <v>TL_CUSTOM_GROUP.OFMSingleClass</v>
          </cell>
          <cell r="E316">
            <v>1</v>
          </cell>
          <cell r="F316" t="str">
            <v>n/a</v>
          </cell>
          <cell r="G316" t="str">
            <v>n/a</v>
          </cell>
          <cell r="H316" t="str">
            <v>TL_CUSTOM_GROUP.ANZSingleClass</v>
          </cell>
          <cell r="I316">
            <v>0.3</v>
          </cell>
          <cell r="J316" t="str">
            <v>n/a</v>
          </cell>
          <cell r="K316" t="str">
            <v>n/a</v>
          </cell>
          <cell r="L316">
            <v>1.2800000000000001E-2</v>
          </cell>
          <cell r="M316">
            <v>2.1904799999999999E-2</v>
          </cell>
          <cell r="N316">
            <v>1.90414E-2</v>
          </cell>
          <cell r="O316">
            <v>3.73408E-2</v>
          </cell>
          <cell r="P316">
            <v>6.2182199999999993E-2</v>
          </cell>
          <cell r="Q316">
            <v>6.4271599999999998E-2</v>
          </cell>
          <cell r="R316">
            <v>7.9213800000000001E-2</v>
          </cell>
        </row>
        <row r="317">
          <cell r="C317" t="str">
            <v>Intermede Global Equities Fund**</v>
          </cell>
          <cell r="D317" t="str">
            <v>TL_CUSTOM_GROUP.OFMSingleClass</v>
          </cell>
          <cell r="E317">
            <v>2</v>
          </cell>
          <cell r="F317" t="str">
            <v>n/a</v>
          </cell>
          <cell r="G317" t="str">
            <v>n/a</v>
          </cell>
          <cell r="H317" t="str">
            <v>TL_CUSTOM_GROUP.ANZSingleClass</v>
          </cell>
          <cell r="I317">
            <v>1.3</v>
          </cell>
          <cell r="J317" t="str">
            <v>n/a</v>
          </cell>
          <cell r="K317" t="str">
            <v>n/a</v>
          </cell>
          <cell r="L317">
            <v>9.8999999999999991E-3</v>
          </cell>
          <cell r="M317">
            <v>2.1904799999999999E-2</v>
          </cell>
          <cell r="N317">
            <v>1.90414E-2</v>
          </cell>
          <cell r="O317">
            <v>3.73408E-2</v>
          </cell>
          <cell r="P317">
            <v>6.2182199999999993E-2</v>
          </cell>
          <cell r="Q317">
            <v>6.4271599999999998E-2</v>
          </cell>
          <cell r="R317">
            <v>7.9213800000000001E-2</v>
          </cell>
        </row>
        <row r="318">
          <cell r="C318" t="str">
            <v>MLC MultiActive Global Shares**</v>
          </cell>
          <cell r="D318" t="str">
            <v>TL_CUSTOM_GROUP.OFMSingleClass</v>
          </cell>
          <cell r="E318">
            <v>1</v>
          </cell>
          <cell r="F318" t="str">
            <v>n/a</v>
          </cell>
          <cell r="G318" t="str">
            <v>n/a</v>
          </cell>
          <cell r="H318" t="str">
            <v>TL_CUSTOM_GROUP.ANZSingleClass</v>
          </cell>
          <cell r="I318">
            <v>0.3</v>
          </cell>
          <cell r="J318" t="str">
            <v>n/a</v>
          </cell>
          <cell r="K318" t="str">
            <v>n/a</v>
          </cell>
          <cell r="L318">
            <v>8.6E-3</v>
          </cell>
          <cell r="M318">
            <v>2.1904799999999999E-2</v>
          </cell>
          <cell r="N318">
            <v>1.90414E-2</v>
          </cell>
          <cell r="O318">
            <v>3.73408E-2</v>
          </cell>
          <cell r="P318">
            <v>6.2182199999999993E-2</v>
          </cell>
          <cell r="Q318">
            <v>6.4271599999999998E-2</v>
          </cell>
          <cell r="R318">
            <v>7.9213800000000001E-2</v>
          </cell>
        </row>
        <row r="319">
          <cell r="C319" t="str">
            <v>Ironbark Royal London Concentrated Global Share Fund</v>
          </cell>
          <cell r="D319" t="str">
            <v>TL_CUSTOM_GROUP.OFMSingleClass</v>
          </cell>
          <cell r="E319">
            <v>1</v>
          </cell>
          <cell r="F319" t="str">
            <v>n/a</v>
          </cell>
          <cell r="G319" t="str">
            <v>n/a</v>
          </cell>
          <cell r="H319" t="str">
            <v>TL_CUSTOM_GROUP.ANZSingleClass</v>
          </cell>
          <cell r="I319">
            <v>0.3</v>
          </cell>
          <cell r="J319" t="str">
            <v>n/a</v>
          </cell>
          <cell r="K319" t="str">
            <v>n/a</v>
          </cell>
          <cell r="L319">
            <v>9.8999999999999991E-3</v>
          </cell>
          <cell r="M319">
            <v>2.1904799999999999E-2</v>
          </cell>
          <cell r="N319">
            <v>1.90414E-2</v>
          </cell>
          <cell r="O319">
            <v>3.73408E-2</v>
          </cell>
          <cell r="P319">
            <v>6.2182199999999993E-2</v>
          </cell>
          <cell r="Q319">
            <v>6.4271599999999998E-2</v>
          </cell>
          <cell r="R319">
            <v>7.9213800000000001E-2</v>
          </cell>
        </row>
        <row r="320">
          <cell r="C320" t="str">
            <v>Loftus Global Disruption Fund</v>
          </cell>
          <cell r="D320" t="str">
            <v>TL_CUSTOM_GROUP.OFMSingleClass</v>
          </cell>
          <cell r="E320">
            <v>1</v>
          </cell>
          <cell r="F320" t="str">
            <v>n/a</v>
          </cell>
          <cell r="G320" t="str">
            <v>n/a</v>
          </cell>
          <cell r="H320" t="str">
            <v>TL_CUSTOM_GROUP.ANZSingleClass</v>
          </cell>
          <cell r="I320">
            <v>0.3</v>
          </cell>
          <cell r="J320" t="str">
            <v>n/a</v>
          </cell>
          <cell r="K320" t="str">
            <v>n/a</v>
          </cell>
          <cell r="L320">
            <v>2.5500000000000002E-2</v>
          </cell>
          <cell r="M320">
            <v>2.1904799999999999E-2</v>
          </cell>
          <cell r="N320">
            <v>1.90414E-2</v>
          </cell>
          <cell r="O320">
            <v>3.73408E-2</v>
          </cell>
          <cell r="P320">
            <v>6.2182199999999993E-2</v>
          </cell>
          <cell r="Q320">
            <v>6.4271599999999998E-2</v>
          </cell>
          <cell r="R320">
            <v>7.9213800000000001E-2</v>
          </cell>
        </row>
        <row r="321">
          <cell r="C321" t="str">
            <v>Magellan Global Fund</v>
          </cell>
          <cell r="D321" t="str">
            <v>TL_CUSTOM_GROUP.OFMSingleClass</v>
          </cell>
          <cell r="E321">
            <v>1</v>
          </cell>
          <cell r="F321" t="str">
            <v>n/a</v>
          </cell>
          <cell r="G321" t="str">
            <v>n/a</v>
          </cell>
          <cell r="H321" t="str">
            <v>TL_CUSTOM_GROUP.ANZSingleClass</v>
          </cell>
          <cell r="I321">
            <v>0.3</v>
          </cell>
          <cell r="J321" t="str">
            <v>n/a</v>
          </cell>
          <cell r="K321" t="str">
            <v>n/a</v>
          </cell>
          <cell r="L321">
            <v>1.4000000000000002E-2</v>
          </cell>
          <cell r="M321">
            <v>2.1904799999999999E-2</v>
          </cell>
          <cell r="N321">
            <v>1.90414E-2</v>
          </cell>
          <cell r="O321">
            <v>3.73408E-2</v>
          </cell>
          <cell r="P321">
            <v>6.2182199999999993E-2</v>
          </cell>
          <cell r="Q321">
            <v>6.4271599999999998E-2</v>
          </cell>
          <cell r="R321">
            <v>7.9213800000000001E-2</v>
          </cell>
        </row>
        <row r="322">
          <cell r="C322" t="str">
            <v>MFS Global Equity Trust</v>
          </cell>
          <cell r="D322" t="str">
            <v>TL_CUSTOM_GROUP.OFMSingleClass</v>
          </cell>
          <cell r="E322">
            <v>1</v>
          </cell>
          <cell r="F322" t="str">
            <v>n/a</v>
          </cell>
          <cell r="G322" t="str">
            <v>n/a</v>
          </cell>
          <cell r="H322" t="str">
            <v>TL_CUSTOM_GROUP.ANZSingleClass</v>
          </cell>
          <cell r="I322">
            <v>0.3</v>
          </cell>
          <cell r="J322" t="str">
            <v>n/a</v>
          </cell>
          <cell r="K322" t="str">
            <v>n/a</v>
          </cell>
          <cell r="L322">
            <v>7.7000000000000002E-3</v>
          </cell>
          <cell r="M322">
            <v>2.1904799999999999E-2</v>
          </cell>
          <cell r="N322">
            <v>1.90414E-2</v>
          </cell>
          <cell r="O322">
            <v>3.73408E-2</v>
          </cell>
          <cell r="P322">
            <v>6.2182199999999993E-2</v>
          </cell>
          <cell r="Q322">
            <v>6.4271599999999998E-2</v>
          </cell>
          <cell r="R322">
            <v>7.9213800000000001E-2</v>
          </cell>
        </row>
        <row r="323">
          <cell r="C323" t="str">
            <v>Nanuk New World Fund</v>
          </cell>
          <cell r="D323" t="str">
            <v>TL_CUSTOM_GROUP.OFMSingleClass</v>
          </cell>
          <cell r="E323">
            <v>1</v>
          </cell>
          <cell r="F323" t="str">
            <v>n/a</v>
          </cell>
          <cell r="G323" t="str">
            <v>n/a</v>
          </cell>
          <cell r="H323" t="str">
            <v>TL_CUSTOM_GROUP.ANZSingleClass</v>
          </cell>
          <cell r="I323">
            <v>0.3</v>
          </cell>
          <cell r="J323" t="str">
            <v>n/a</v>
          </cell>
          <cell r="K323" t="str">
            <v>n/a</v>
          </cell>
          <cell r="L323">
            <v>1.1000000000000001E-2</v>
          </cell>
          <cell r="M323">
            <v>2.1904799999999999E-2</v>
          </cell>
          <cell r="N323">
            <v>1.90414E-2</v>
          </cell>
          <cell r="O323">
            <v>3.73408E-2</v>
          </cell>
          <cell r="P323">
            <v>6.2182199999999993E-2</v>
          </cell>
          <cell r="Q323">
            <v>6.4271599999999998E-2</v>
          </cell>
          <cell r="R323">
            <v>7.9213800000000001E-2</v>
          </cell>
        </row>
        <row r="324">
          <cell r="C324" t="str">
            <v xml:space="preserve">Orbis Global Equity Fund </v>
          </cell>
          <cell r="D324" t="str">
            <v>TL_CUSTOM_GROUP.OFMSingleClass</v>
          </cell>
          <cell r="E324">
            <v>1</v>
          </cell>
          <cell r="F324" t="str">
            <v>n/a</v>
          </cell>
          <cell r="G324" t="str">
            <v>n/a</v>
          </cell>
          <cell r="H324" t="str">
            <v>TL_CUSTOM_GROUP.ANZSingleClass</v>
          </cell>
          <cell r="I324">
            <v>0.3</v>
          </cell>
          <cell r="J324" t="str">
            <v>n/a</v>
          </cell>
          <cell r="K324" t="str">
            <v>n/a</v>
          </cell>
          <cell r="L324">
            <v>1.0700000000000001E-2</v>
          </cell>
          <cell r="M324">
            <v>2.1904799999999999E-2</v>
          </cell>
          <cell r="N324">
            <v>1.90414E-2</v>
          </cell>
          <cell r="O324">
            <v>3.73408E-2</v>
          </cell>
          <cell r="P324">
            <v>6.2182199999999993E-2</v>
          </cell>
          <cell r="Q324">
            <v>6.4271599999999998E-2</v>
          </cell>
          <cell r="R324">
            <v>7.9213800000000001E-2</v>
          </cell>
        </row>
        <row r="325">
          <cell r="C325" t="str">
            <v>Pengana Axiom International Ethical Fund</v>
          </cell>
          <cell r="D325" t="str">
            <v>TL_CUSTOM_GROUP.OFMSingleClass</v>
          </cell>
          <cell r="E325">
            <v>1</v>
          </cell>
          <cell r="F325" t="str">
            <v>n/a</v>
          </cell>
          <cell r="G325" t="str">
            <v>n/a</v>
          </cell>
          <cell r="H325" t="str">
            <v>TL_CUSTOM_GROUP.ANZSingleClass</v>
          </cell>
          <cell r="I325">
            <v>0.3</v>
          </cell>
          <cell r="J325" t="str">
            <v>n/a</v>
          </cell>
          <cell r="K325" t="str">
            <v>n/a</v>
          </cell>
          <cell r="L325">
            <v>1.3500000000000002E-2</v>
          </cell>
          <cell r="M325">
            <v>2.1904799999999999E-2</v>
          </cell>
          <cell r="N325">
            <v>1.90414E-2</v>
          </cell>
          <cell r="O325">
            <v>3.73408E-2</v>
          </cell>
          <cell r="P325">
            <v>6.2182199999999993E-2</v>
          </cell>
          <cell r="Q325">
            <v>6.4271599999999998E-2</v>
          </cell>
          <cell r="R325">
            <v>7.9213800000000001E-2</v>
          </cell>
        </row>
        <row r="326">
          <cell r="C326" t="str">
            <v xml:space="preserve">Pengana WHEB Sustainable Impact Fund </v>
          </cell>
          <cell r="D326" t="str">
            <v>TL_CUSTOM_GROUP.OFMSingleClass</v>
          </cell>
          <cell r="E326">
            <v>1</v>
          </cell>
          <cell r="F326" t="str">
            <v>n/a</v>
          </cell>
          <cell r="G326" t="str">
            <v>n/a</v>
          </cell>
          <cell r="H326" t="str">
            <v>TL_CUSTOM_GROUP.ANZSingleClass</v>
          </cell>
          <cell r="I326">
            <v>0.3</v>
          </cell>
          <cell r="J326" t="str">
            <v>n/a</v>
          </cell>
          <cell r="K326" t="str">
            <v>n/a</v>
          </cell>
          <cell r="L326">
            <v>1.3500000000000002E-2</v>
          </cell>
          <cell r="M326">
            <v>2.1904799999999999E-2</v>
          </cell>
          <cell r="N326">
            <v>1.90414E-2</v>
          </cell>
          <cell r="O326">
            <v>3.73408E-2</v>
          </cell>
          <cell r="P326">
            <v>6.2182199999999993E-2</v>
          </cell>
          <cell r="Q326">
            <v>6.4271599999999998E-2</v>
          </cell>
          <cell r="R326">
            <v>7.9213800000000001E-2</v>
          </cell>
        </row>
        <row r="327">
          <cell r="C327" t="str">
            <v xml:space="preserve">Perpetual Global Allocation Alpha Fund </v>
          </cell>
          <cell r="D327" t="str">
            <v>TL_CUSTOM_GROUP.OFMSingleClass</v>
          </cell>
          <cell r="E327">
            <v>1</v>
          </cell>
          <cell r="F327" t="str">
            <v>n/a</v>
          </cell>
          <cell r="G327" t="str">
            <v>n/a</v>
          </cell>
          <cell r="H327" t="str">
            <v>TL_CUSTOM_GROUP.ANZSingleClass</v>
          </cell>
          <cell r="I327">
            <v>0.3</v>
          </cell>
          <cell r="J327" t="str">
            <v>n/a</v>
          </cell>
          <cell r="K327" t="str">
            <v>n/a</v>
          </cell>
          <cell r="L327">
            <v>6.8000000000000005E-3</v>
          </cell>
          <cell r="M327">
            <v>2.1904799999999999E-2</v>
          </cell>
          <cell r="N327">
            <v>1.90414E-2</v>
          </cell>
          <cell r="O327">
            <v>3.73408E-2</v>
          </cell>
          <cell r="P327">
            <v>6.2182199999999993E-2</v>
          </cell>
          <cell r="Q327">
            <v>6.4271599999999998E-2</v>
          </cell>
          <cell r="R327">
            <v>7.9213800000000001E-2</v>
          </cell>
        </row>
        <row r="328">
          <cell r="C328" t="str">
            <v>Perpetual Wholesale International Share Fund</v>
          </cell>
          <cell r="D328" t="str">
            <v>TL_CUSTOM_GROUP.OFMSingleClass</v>
          </cell>
          <cell r="E328">
            <v>1</v>
          </cell>
          <cell r="F328" t="str">
            <v>n/a</v>
          </cell>
          <cell r="G328" t="str">
            <v>n/a</v>
          </cell>
          <cell r="H328" t="str">
            <v>TL_CUSTOM_GROUP.ANZSingleClass</v>
          </cell>
          <cell r="I328">
            <v>0.3</v>
          </cell>
          <cell r="J328" t="str">
            <v>n/a</v>
          </cell>
          <cell r="K328" t="str">
            <v>n/a</v>
          </cell>
          <cell r="L328">
            <v>9.8999999999999991E-3</v>
          </cell>
          <cell r="M328">
            <v>2.1904799999999999E-2</v>
          </cell>
          <cell r="N328">
            <v>1.90414E-2</v>
          </cell>
          <cell r="O328">
            <v>3.73408E-2</v>
          </cell>
          <cell r="P328">
            <v>6.2182199999999993E-2</v>
          </cell>
          <cell r="Q328">
            <v>6.4271599999999998E-2</v>
          </cell>
          <cell r="R328">
            <v>7.9213800000000001E-2</v>
          </cell>
        </row>
        <row r="329">
          <cell r="C329" t="str">
            <v>Platinum International Brands Fund</v>
          </cell>
          <cell r="D329" t="str">
            <v>TL_CUSTOM_GROUP.OFMSingleClass</v>
          </cell>
          <cell r="E329">
            <v>1</v>
          </cell>
          <cell r="F329" t="str">
            <v>n/a</v>
          </cell>
          <cell r="G329" t="str">
            <v>n/a</v>
          </cell>
          <cell r="H329" t="str">
            <v>TL_CUSTOM_GROUP.ANZSingleClass</v>
          </cell>
          <cell r="I329">
            <v>0.3</v>
          </cell>
          <cell r="J329" t="str">
            <v>n/a</v>
          </cell>
          <cell r="K329" t="str">
            <v>n/a</v>
          </cell>
          <cell r="L329">
            <v>1.6500000000000001E-2</v>
          </cell>
          <cell r="M329">
            <v>2.1904799999999999E-2</v>
          </cell>
          <cell r="N329">
            <v>1.90414E-2</v>
          </cell>
          <cell r="O329">
            <v>3.73408E-2</v>
          </cell>
          <cell r="P329">
            <v>6.2182199999999993E-2</v>
          </cell>
          <cell r="Q329">
            <v>6.4271599999999998E-2</v>
          </cell>
          <cell r="R329">
            <v>7.9213800000000001E-2</v>
          </cell>
        </row>
        <row r="330">
          <cell r="C330" t="str">
            <v>Platinum International Fund</v>
          </cell>
          <cell r="D330" t="str">
            <v>TL_CUSTOM_GROUP.OFMSingleClass</v>
          </cell>
          <cell r="E330">
            <v>1</v>
          </cell>
          <cell r="F330" t="str">
            <v>n/a</v>
          </cell>
          <cell r="G330" t="str">
            <v>n/a</v>
          </cell>
          <cell r="H330" t="str">
            <v>TL_CUSTOM_GROUP.ANZSingleClass</v>
          </cell>
          <cell r="I330">
            <v>0.3</v>
          </cell>
          <cell r="J330" t="str">
            <v>n/a</v>
          </cell>
          <cell r="K330" t="str">
            <v>n/a</v>
          </cell>
          <cell r="L330">
            <v>1.4800000000000001E-2</v>
          </cell>
          <cell r="M330">
            <v>2.1904799999999999E-2</v>
          </cell>
          <cell r="N330">
            <v>1.90414E-2</v>
          </cell>
          <cell r="O330">
            <v>3.73408E-2</v>
          </cell>
          <cell r="P330">
            <v>6.2182199999999993E-2</v>
          </cell>
          <cell r="Q330">
            <v>6.4271599999999998E-2</v>
          </cell>
          <cell r="R330">
            <v>7.9213800000000001E-2</v>
          </cell>
        </row>
        <row r="331">
          <cell r="C331" t="str">
            <v>PM Capital Global Companies Fund</v>
          </cell>
          <cell r="D331" t="str">
            <v>TL_CUSTOM_GROUP.OFMSingleClass</v>
          </cell>
          <cell r="E331">
            <v>1</v>
          </cell>
          <cell r="F331" t="str">
            <v>n/a</v>
          </cell>
          <cell r="G331" t="str">
            <v>n/a</v>
          </cell>
          <cell r="H331" t="str">
            <v>TL_CUSTOM_GROUP.ANZSingleClass</v>
          </cell>
          <cell r="I331">
            <v>0.3</v>
          </cell>
          <cell r="J331" t="str">
            <v>n/a</v>
          </cell>
          <cell r="K331" t="str">
            <v>n/a</v>
          </cell>
          <cell r="L331">
            <v>2.1000000000000001E-2</v>
          </cell>
          <cell r="M331">
            <v>2.1904799999999999E-2</v>
          </cell>
          <cell r="N331">
            <v>1.90414E-2</v>
          </cell>
          <cell r="O331">
            <v>3.73408E-2</v>
          </cell>
          <cell r="P331">
            <v>6.2182199999999993E-2</v>
          </cell>
          <cell r="Q331">
            <v>6.4271599999999998E-2</v>
          </cell>
          <cell r="R331">
            <v>7.9213800000000001E-2</v>
          </cell>
        </row>
        <row r="332">
          <cell r="C332" t="str">
            <v>Realindex Global Share Value</v>
          </cell>
          <cell r="D332" t="str">
            <v>TL_CUSTOM_GROUP.OFMSingleClass</v>
          </cell>
          <cell r="E332">
            <v>1</v>
          </cell>
          <cell r="F332" t="str">
            <v>n/a</v>
          </cell>
          <cell r="G332" t="str">
            <v>n/a</v>
          </cell>
          <cell r="H332" t="str">
            <v>TL_CUSTOM_GROUP.ANZSingleClass</v>
          </cell>
          <cell r="I332">
            <v>0.3</v>
          </cell>
          <cell r="J332" t="str">
            <v>n/a</v>
          </cell>
          <cell r="K332" t="str">
            <v>n/a</v>
          </cell>
          <cell r="L332">
            <v>4.5999999999999999E-3</v>
          </cell>
          <cell r="M332">
            <v>2.1904799999999999E-2</v>
          </cell>
          <cell r="N332">
            <v>1.90414E-2</v>
          </cell>
          <cell r="O332">
            <v>3.73408E-2</v>
          </cell>
          <cell r="P332">
            <v>6.2182199999999993E-2</v>
          </cell>
          <cell r="Q332">
            <v>6.4271599999999998E-2</v>
          </cell>
          <cell r="R332">
            <v>7.9213800000000001E-2</v>
          </cell>
        </row>
        <row r="333">
          <cell r="C333" t="str">
            <v>Russell Investments Global Opportunities Fund</v>
          </cell>
          <cell r="D333" t="str">
            <v>TL_CUSTOM_GROUP.OFMSingleClass</v>
          </cell>
          <cell r="E333">
            <v>1</v>
          </cell>
          <cell r="F333" t="str">
            <v>n/a</v>
          </cell>
          <cell r="G333" t="str">
            <v>n/a</v>
          </cell>
          <cell r="H333" t="str">
            <v>TL_CUSTOM_GROUP.ANZSingleClass</v>
          </cell>
          <cell r="I333">
            <v>0.3</v>
          </cell>
          <cell r="J333" t="str">
            <v>n/a</v>
          </cell>
          <cell r="K333" t="str">
            <v>n/a</v>
          </cell>
          <cell r="L333">
            <v>1.1200000000000002E-2</v>
          </cell>
          <cell r="M333">
            <v>2.1904799999999999E-2</v>
          </cell>
          <cell r="N333">
            <v>1.90414E-2</v>
          </cell>
          <cell r="O333">
            <v>3.73408E-2</v>
          </cell>
          <cell r="P333">
            <v>6.2182199999999993E-2</v>
          </cell>
          <cell r="Q333">
            <v>6.4271599999999998E-2</v>
          </cell>
          <cell r="R333">
            <v>7.9213800000000001E-2</v>
          </cell>
        </row>
        <row r="334">
          <cell r="C334" t="str">
            <v>Russell Investments International Shares Fund (Class A)</v>
          </cell>
          <cell r="D334" t="str">
            <v>TL_CUSTOM_GROUP.OFMSingleClass</v>
          </cell>
          <cell r="E334">
            <v>1</v>
          </cell>
          <cell r="F334" t="str">
            <v>n/a</v>
          </cell>
          <cell r="G334" t="str">
            <v>n/a</v>
          </cell>
          <cell r="H334" t="str">
            <v>TL_CUSTOM_GROUP.ANZSingleClass</v>
          </cell>
          <cell r="I334">
            <v>0.3</v>
          </cell>
          <cell r="J334" t="str">
            <v>n/a</v>
          </cell>
          <cell r="K334" t="str">
            <v>n/a</v>
          </cell>
          <cell r="L334">
            <v>1.04E-2</v>
          </cell>
          <cell r="M334">
            <v>2.1904799999999999E-2</v>
          </cell>
          <cell r="N334">
            <v>1.90414E-2</v>
          </cell>
          <cell r="O334">
            <v>3.73408E-2</v>
          </cell>
          <cell r="P334">
            <v>6.2182199999999993E-2</v>
          </cell>
          <cell r="Q334">
            <v>6.4271599999999998E-2</v>
          </cell>
          <cell r="R334">
            <v>7.9213800000000001E-2</v>
          </cell>
        </row>
        <row r="335">
          <cell r="C335" t="str">
            <v>State Street Climate ESG International Equity Fund</v>
          </cell>
          <cell r="D335" t="str">
            <v>TL_CUSTOM_GROUP.OFMSingleClass</v>
          </cell>
          <cell r="E335">
            <v>1</v>
          </cell>
          <cell r="F335" t="str">
            <v>n/a</v>
          </cell>
          <cell r="G335" t="str">
            <v>n/a</v>
          </cell>
          <cell r="H335" t="str">
            <v>TL_CUSTOM_GROUP.ANZSingleClass</v>
          </cell>
          <cell r="I335">
            <v>0.3</v>
          </cell>
          <cell r="J335" t="str">
            <v>n/a</v>
          </cell>
          <cell r="K335" t="str">
            <v>n/a</v>
          </cell>
          <cell r="L335">
            <v>2.3999999999999998E-3</v>
          </cell>
          <cell r="M335">
            <v>2.1904799999999999E-2</v>
          </cell>
          <cell r="N335">
            <v>1.90414E-2</v>
          </cell>
          <cell r="O335">
            <v>3.73408E-2</v>
          </cell>
          <cell r="P335">
            <v>6.2182199999999993E-2</v>
          </cell>
          <cell r="Q335">
            <v>6.4271599999999998E-2</v>
          </cell>
          <cell r="R335">
            <v>7.9213800000000001E-2</v>
          </cell>
        </row>
        <row r="336">
          <cell r="C336" t="str">
            <v xml:space="preserve">State Street Global Equity Fund </v>
          </cell>
          <cell r="D336" t="str">
            <v>TL_CUSTOM_GROUP.OFMSingleClass</v>
          </cell>
          <cell r="E336">
            <v>1</v>
          </cell>
          <cell r="F336" t="str">
            <v>n/a</v>
          </cell>
          <cell r="G336" t="str">
            <v>n/a</v>
          </cell>
          <cell r="H336" t="str">
            <v>TL_CUSTOM_GROUP.ANZSingleClass</v>
          </cell>
          <cell r="I336">
            <v>0.3</v>
          </cell>
          <cell r="J336" t="str">
            <v>n/a</v>
          </cell>
          <cell r="K336" t="str">
            <v>n/a</v>
          </cell>
          <cell r="L336">
            <v>8.5000000000000006E-3</v>
          </cell>
          <cell r="M336">
            <v>2.1904799999999999E-2</v>
          </cell>
          <cell r="N336">
            <v>1.90414E-2</v>
          </cell>
          <cell r="O336">
            <v>3.73408E-2</v>
          </cell>
          <cell r="P336">
            <v>6.2182199999999993E-2</v>
          </cell>
          <cell r="Q336">
            <v>6.4271599999999998E-2</v>
          </cell>
          <cell r="R336">
            <v>7.9213800000000001E-2</v>
          </cell>
        </row>
        <row r="337">
          <cell r="C337" t="str">
            <v>T. Rowe Price Global Equity Fund</v>
          </cell>
          <cell r="D337" t="str">
            <v>TL_CUSTOM_GROUP.OFMSingleClass</v>
          </cell>
          <cell r="E337">
            <v>1</v>
          </cell>
          <cell r="F337" t="str">
            <v>n/a</v>
          </cell>
          <cell r="G337" t="str">
            <v>n/a</v>
          </cell>
          <cell r="H337" t="str">
            <v>TL_CUSTOM_GROUP.ANZSingleClass</v>
          </cell>
          <cell r="I337">
            <v>0.3</v>
          </cell>
          <cell r="J337" t="str">
            <v>n/a</v>
          </cell>
          <cell r="K337" t="str">
            <v>n/a</v>
          </cell>
          <cell r="L337">
            <v>8.5000000000000006E-3</v>
          </cell>
          <cell r="M337">
            <v>2.1904799999999999E-2</v>
          </cell>
          <cell r="N337">
            <v>1.90414E-2</v>
          </cell>
          <cell r="O337">
            <v>3.73408E-2</v>
          </cell>
          <cell r="P337">
            <v>6.2182199999999993E-2</v>
          </cell>
          <cell r="Q337">
            <v>6.4271599999999998E-2</v>
          </cell>
          <cell r="R337">
            <v>7.9213800000000001E-2</v>
          </cell>
        </row>
        <row r="338">
          <cell r="C338" t="str">
            <v>Vanguard International Shares Index Fund</v>
          </cell>
          <cell r="D338" t="str">
            <v>TL_CUSTOM_GROUP.OFMSingleClass</v>
          </cell>
          <cell r="E338">
            <v>1</v>
          </cell>
          <cell r="F338" t="str">
            <v>n/a</v>
          </cell>
          <cell r="G338" t="str">
            <v>n/a</v>
          </cell>
          <cell r="H338" t="str">
            <v>TL_CUSTOM_GROUP.ANZSingleClass</v>
          </cell>
          <cell r="I338">
            <v>0.3</v>
          </cell>
          <cell r="J338" t="str">
            <v>n/a</v>
          </cell>
          <cell r="K338" t="str">
            <v>n/a</v>
          </cell>
          <cell r="L338">
            <v>1.8E-3</v>
          </cell>
          <cell r="M338">
            <v>2.1904799999999999E-2</v>
          </cell>
          <cell r="N338">
            <v>1.90414E-2</v>
          </cell>
          <cell r="O338">
            <v>3.73408E-2</v>
          </cell>
          <cell r="P338">
            <v>6.2182199999999993E-2</v>
          </cell>
          <cell r="Q338">
            <v>6.4271599999999998E-2</v>
          </cell>
          <cell r="R338">
            <v>7.9213800000000001E-2</v>
          </cell>
        </row>
        <row r="339">
          <cell r="C339" t="str">
            <v>Walter Scott Global Equity Fund</v>
          </cell>
          <cell r="D339" t="str">
            <v>TL_CUSTOM_GROUP.OFMSingleClass</v>
          </cell>
          <cell r="E339">
            <v>1</v>
          </cell>
          <cell r="F339" t="str">
            <v>n/a</v>
          </cell>
          <cell r="G339" t="str">
            <v>n/a</v>
          </cell>
          <cell r="H339" t="str">
            <v>TL_CUSTOM_GROUP.ANZSingleClass</v>
          </cell>
          <cell r="I339">
            <v>0.3</v>
          </cell>
          <cell r="J339" t="str">
            <v>n/a</v>
          </cell>
          <cell r="K339" t="str">
            <v>n/a</v>
          </cell>
          <cell r="L339">
            <v>1.2800000000000001E-2</v>
          </cell>
          <cell r="M339">
            <v>2.1904799999999999E-2</v>
          </cell>
          <cell r="N339">
            <v>1.90414E-2</v>
          </cell>
          <cell r="O339">
            <v>3.73408E-2</v>
          </cell>
          <cell r="P339">
            <v>6.2182199999999993E-2</v>
          </cell>
          <cell r="Q339">
            <v>6.4271599999999998E-2</v>
          </cell>
          <cell r="R339">
            <v>7.9213800000000001E-2</v>
          </cell>
        </row>
        <row r="340">
          <cell r="C340" t="str">
            <v xml:space="preserve">Zurich Investments Global Growth Share Fund </v>
          </cell>
          <cell r="D340" t="str">
            <v>TL_CUSTOM_GROUP.OFMSingleClass</v>
          </cell>
          <cell r="E340">
            <v>1</v>
          </cell>
          <cell r="F340" t="str">
            <v>n/a</v>
          </cell>
          <cell r="G340" t="str">
            <v>n/a</v>
          </cell>
          <cell r="H340" t="str">
            <v>TL_CUSTOM_GROUP.ANZSingleClass</v>
          </cell>
          <cell r="I340">
            <v>0.3</v>
          </cell>
          <cell r="J340" t="str">
            <v>n/a</v>
          </cell>
          <cell r="K340" t="str">
            <v>n/a</v>
          </cell>
          <cell r="L340">
            <v>9.8999999999999991E-3</v>
          </cell>
          <cell r="M340">
            <v>2.1904799999999999E-2</v>
          </cell>
          <cell r="N340">
            <v>1.90414E-2</v>
          </cell>
          <cell r="O340">
            <v>3.73408E-2</v>
          </cell>
          <cell r="P340">
            <v>6.2182199999999993E-2</v>
          </cell>
          <cell r="Q340">
            <v>6.4271599999999998E-2</v>
          </cell>
          <cell r="R340">
            <v>7.9213800000000001E-2</v>
          </cell>
        </row>
        <row r="341">
          <cell r="C341" t="str">
            <v>Zurich Investments Global Thematic Share Fund</v>
          </cell>
          <cell r="D341" t="str">
            <v>TL_CUSTOM_GROUP.OFMSingleClass</v>
          </cell>
          <cell r="E341">
            <v>1</v>
          </cell>
          <cell r="F341" t="str">
            <v>n/a</v>
          </cell>
          <cell r="G341" t="str">
            <v>n/a</v>
          </cell>
          <cell r="H341" t="str">
            <v>TL_CUSTOM_GROUP.ANZSingleClass</v>
          </cell>
          <cell r="I341">
            <v>0.3</v>
          </cell>
          <cell r="J341" t="str">
            <v>n/a</v>
          </cell>
          <cell r="K341" t="str">
            <v>n/a</v>
          </cell>
          <cell r="L341">
            <v>1.01E-2</v>
          </cell>
          <cell r="M341">
            <v>2.1904799999999999E-2</v>
          </cell>
          <cell r="N341">
            <v>1.90414E-2</v>
          </cell>
          <cell r="O341">
            <v>3.73408E-2</v>
          </cell>
          <cell r="P341">
            <v>6.2182199999999993E-2</v>
          </cell>
          <cell r="Q341">
            <v>6.4271599999999998E-2</v>
          </cell>
          <cell r="R341">
            <v>7.9213800000000001E-2</v>
          </cell>
        </row>
        <row r="342">
          <cell r="C342" t="str">
            <v>Zurich Investments Unhedged Global Thematic Share Fund</v>
          </cell>
          <cell r="D342" t="str">
            <v>TL_CUSTOM_GROUP.OFMSingleClass</v>
          </cell>
          <cell r="E342">
            <v>1</v>
          </cell>
          <cell r="F342" t="str">
            <v>n/a</v>
          </cell>
          <cell r="G342" t="str">
            <v>n/a</v>
          </cell>
          <cell r="H342" t="str">
            <v>TL_CUSTOM_GROUP.ANZSingleClass</v>
          </cell>
          <cell r="I342">
            <v>0.3</v>
          </cell>
          <cell r="J342" t="str">
            <v>n/a</v>
          </cell>
          <cell r="K342" t="str">
            <v>n/a</v>
          </cell>
          <cell r="L342">
            <v>9.8999999999999991E-3</v>
          </cell>
          <cell r="M342">
            <v>2.1904799999999999E-2</v>
          </cell>
          <cell r="N342">
            <v>1.90414E-2</v>
          </cell>
          <cell r="O342">
            <v>3.73408E-2</v>
          </cell>
          <cell r="P342">
            <v>6.2182199999999993E-2</v>
          </cell>
          <cell r="Q342">
            <v>6.4271599999999998E-2</v>
          </cell>
          <cell r="R342">
            <v>7.9213800000000001E-2</v>
          </cell>
        </row>
        <row r="343">
          <cell r="C343"/>
          <cell r="D343"/>
          <cell r="E343"/>
          <cell r="F343"/>
          <cell r="G343"/>
          <cell r="H343"/>
          <cell r="I343"/>
          <cell r="J343"/>
          <cell r="K343"/>
          <cell r="L343"/>
          <cell r="M343"/>
          <cell r="N343"/>
          <cell r="O343"/>
          <cell r="P343"/>
          <cell r="Q343"/>
          <cell r="R343"/>
        </row>
        <row r="344">
          <cell r="C344" t="str">
            <v>International Shares - Hedged</v>
          </cell>
          <cell r="D344"/>
          <cell r="E344"/>
          <cell r="F344"/>
          <cell r="G344"/>
          <cell r="H344"/>
          <cell r="I344"/>
          <cell r="J344"/>
          <cell r="K344"/>
          <cell r="L344"/>
          <cell r="M344"/>
          <cell r="N344"/>
          <cell r="O344"/>
          <cell r="P344"/>
          <cell r="Q344"/>
          <cell r="R344"/>
        </row>
        <row r="345">
          <cell r="C345" t="str">
            <v>abrdn Sustainable International Equities Fund</v>
          </cell>
          <cell r="D345" t="str">
            <v>TL_CUSTOM_GROUP.OFMSingleClass</v>
          </cell>
          <cell r="E345">
            <v>1</v>
          </cell>
          <cell r="F345" t="str">
            <v>n/a</v>
          </cell>
          <cell r="G345" t="str">
            <v>n/a</v>
          </cell>
          <cell r="H345" t="str">
            <v>TL_CUSTOM_GROUP.ANZSingleClass</v>
          </cell>
          <cell r="I345">
            <v>0.3</v>
          </cell>
          <cell r="J345" t="str">
            <v>n/a</v>
          </cell>
          <cell r="K345" t="str">
            <v>n/a</v>
          </cell>
          <cell r="L345">
            <v>9.7999999999999997E-3</v>
          </cell>
          <cell r="M345">
            <v>2.1904799999999999E-2</v>
          </cell>
          <cell r="N345">
            <v>1.90414E-2</v>
          </cell>
          <cell r="O345">
            <v>3.73408E-2</v>
          </cell>
          <cell r="P345">
            <v>6.2182199999999993E-2</v>
          </cell>
          <cell r="Q345">
            <v>6.4271599999999998E-2</v>
          </cell>
          <cell r="R345">
            <v>7.9213800000000001E-2</v>
          </cell>
        </row>
        <row r="346">
          <cell r="C346" t="str">
            <v>Arrowstreet Global Equity Fund Hedged</v>
          </cell>
          <cell r="D346" t="str">
            <v>TL_CUSTOM_GROUP.OFMSingleClass</v>
          </cell>
          <cell r="E346">
            <v>1</v>
          </cell>
          <cell r="F346" t="str">
            <v>n/a</v>
          </cell>
          <cell r="G346" t="str">
            <v>n/a</v>
          </cell>
          <cell r="H346" t="str">
            <v>TL_CUSTOM_GROUP.ANZSingleClass</v>
          </cell>
          <cell r="I346">
            <v>0.3</v>
          </cell>
          <cell r="J346" t="str">
            <v>n/a</v>
          </cell>
          <cell r="K346" t="str">
            <v>n/a</v>
          </cell>
          <cell r="L346">
            <v>1.2800000000000001E-2</v>
          </cell>
          <cell r="M346">
            <v>2.1904799999999999E-2</v>
          </cell>
          <cell r="N346">
            <v>1.90414E-2</v>
          </cell>
          <cell r="O346">
            <v>3.73408E-2</v>
          </cell>
          <cell r="P346">
            <v>6.2182199999999993E-2</v>
          </cell>
          <cell r="Q346">
            <v>6.4271599999999998E-2</v>
          </cell>
          <cell r="R346">
            <v>7.9213800000000001E-2</v>
          </cell>
        </row>
        <row r="347">
          <cell r="C347" t="str">
            <v xml:space="preserve">BlackRock Advantage Hedged International Equity Fund </v>
          </cell>
          <cell r="D347" t="str">
            <v>TL_CUSTOM_GROUP.OFMSingleClass</v>
          </cell>
          <cell r="E347">
            <v>1</v>
          </cell>
          <cell r="F347" t="str">
            <v>n/a</v>
          </cell>
          <cell r="G347" t="str">
            <v>n/a</v>
          </cell>
          <cell r="H347" t="str">
            <v>TL_CUSTOM_GROUP.ANZSingleClass</v>
          </cell>
          <cell r="I347">
            <v>0.3</v>
          </cell>
          <cell r="J347" t="str">
            <v>n/a</v>
          </cell>
          <cell r="K347" t="str">
            <v>n/a</v>
          </cell>
          <cell r="L347">
            <v>5.3E-3</v>
          </cell>
          <cell r="M347">
            <v>2.1904799999999999E-2</v>
          </cell>
          <cell r="N347">
            <v>1.90414E-2</v>
          </cell>
          <cell r="O347">
            <v>3.73408E-2</v>
          </cell>
          <cell r="P347">
            <v>6.2182199999999993E-2</v>
          </cell>
          <cell r="Q347">
            <v>6.4271599999999998E-2</v>
          </cell>
          <cell r="R347">
            <v>7.9213800000000001E-2</v>
          </cell>
        </row>
        <row r="348">
          <cell r="C348" t="str">
            <v>Epoch Global Equity Shareholder Yield (Hedged) Fund</v>
          </cell>
          <cell r="D348" t="str">
            <v>TL_CUSTOM_GROUP.OFMSingleClass</v>
          </cell>
          <cell r="E348">
            <v>1</v>
          </cell>
          <cell r="F348" t="str">
            <v>n/a</v>
          </cell>
          <cell r="G348" t="str">
            <v>n/a</v>
          </cell>
          <cell r="H348" t="str">
            <v>TL_CUSTOM_GROUP.ANZSingleClass</v>
          </cell>
          <cell r="I348">
            <v>0.3</v>
          </cell>
          <cell r="J348" t="str">
            <v>n/a</v>
          </cell>
          <cell r="K348" t="str">
            <v>n/a</v>
          </cell>
          <cell r="L348">
            <v>1.3000000000000001E-2</v>
          </cell>
          <cell r="M348">
            <v>2.1904799999999999E-2</v>
          </cell>
          <cell r="N348">
            <v>1.90414E-2</v>
          </cell>
          <cell r="O348">
            <v>3.73408E-2</v>
          </cell>
          <cell r="P348">
            <v>6.2182199999999993E-2</v>
          </cell>
          <cell r="Q348">
            <v>6.4271599999999998E-2</v>
          </cell>
          <cell r="R348">
            <v>7.9213800000000001E-2</v>
          </cell>
        </row>
        <row r="349">
          <cell r="C349" t="str">
            <v>Invesco Wholesale Global Opportunities Fund (Hedged)</v>
          </cell>
          <cell r="D349" t="str">
            <v>TL_CUSTOM_GROUP.OFMSingleClass</v>
          </cell>
          <cell r="E349">
            <v>1</v>
          </cell>
          <cell r="F349" t="str">
            <v>n/a</v>
          </cell>
          <cell r="G349" t="str">
            <v>n/a</v>
          </cell>
          <cell r="H349" t="str">
            <v>TL_CUSTOM_GROUP.ANZSingleClass</v>
          </cell>
          <cell r="I349">
            <v>0.3</v>
          </cell>
          <cell r="J349" t="str">
            <v>n/a</v>
          </cell>
          <cell r="K349" t="str">
            <v>n/a</v>
          </cell>
          <cell r="L349">
            <v>9.4999999999999998E-3</v>
          </cell>
          <cell r="M349">
            <v>2.1904799999999999E-2</v>
          </cell>
          <cell r="N349">
            <v>1.90414E-2</v>
          </cell>
          <cell r="O349">
            <v>3.73408E-2</v>
          </cell>
          <cell r="P349">
            <v>6.2182199999999993E-2</v>
          </cell>
          <cell r="Q349">
            <v>6.4271599999999998E-2</v>
          </cell>
          <cell r="R349">
            <v>7.9213800000000001E-2</v>
          </cell>
        </row>
        <row r="350">
          <cell r="C350" t="str">
            <v>Magellan Global Fund (Hedged)</v>
          </cell>
          <cell r="D350" t="str">
            <v>TL_CUSTOM_GROUP.OFMSingleClass</v>
          </cell>
          <cell r="E350">
            <v>1</v>
          </cell>
          <cell r="F350" t="str">
            <v>n/a</v>
          </cell>
          <cell r="G350" t="str">
            <v>n/a</v>
          </cell>
          <cell r="H350" t="str">
            <v>TL_CUSTOM_GROUP.ANZSingleClass</v>
          </cell>
          <cell r="I350">
            <v>0.3</v>
          </cell>
          <cell r="J350" t="str">
            <v>n/a</v>
          </cell>
          <cell r="K350" t="str">
            <v>n/a</v>
          </cell>
          <cell r="L350">
            <v>1.3800000000000002E-2</v>
          </cell>
          <cell r="M350">
            <v>2.1904799999999999E-2</v>
          </cell>
          <cell r="N350">
            <v>1.90414E-2</v>
          </cell>
          <cell r="O350">
            <v>3.73408E-2</v>
          </cell>
          <cell r="P350">
            <v>6.2182199999999993E-2</v>
          </cell>
          <cell r="Q350">
            <v>6.4271599999999998E-2</v>
          </cell>
          <cell r="R350">
            <v>7.9213800000000001E-2</v>
          </cell>
        </row>
        <row r="351">
          <cell r="C351" t="str">
            <v>Pengana Axiom International Ethical Fund (Hedged)</v>
          </cell>
          <cell r="D351" t="str">
            <v>TL_CUSTOM_GROUP.OFMSingleClass</v>
          </cell>
          <cell r="E351">
            <v>1</v>
          </cell>
          <cell r="F351" t="str">
            <v>n/a</v>
          </cell>
          <cell r="G351" t="str">
            <v>n/a</v>
          </cell>
          <cell r="H351" t="str">
            <v>TL_CUSTOM_GROUP.ANZSingleClass</v>
          </cell>
          <cell r="I351">
            <v>0.3</v>
          </cell>
          <cell r="J351" t="str">
            <v>n/a</v>
          </cell>
          <cell r="K351" t="str">
            <v>n/a</v>
          </cell>
          <cell r="L351">
            <v>1.3500000000000002E-2</v>
          </cell>
          <cell r="M351">
            <v>2.1904799999999999E-2</v>
          </cell>
          <cell r="N351">
            <v>1.90414E-2</v>
          </cell>
          <cell r="O351">
            <v>3.73408E-2</v>
          </cell>
          <cell r="P351">
            <v>6.2182199999999993E-2</v>
          </cell>
          <cell r="Q351">
            <v>6.4271599999999998E-2</v>
          </cell>
          <cell r="R351">
            <v>7.9213800000000001E-2</v>
          </cell>
        </row>
        <row r="352">
          <cell r="C352" t="str">
            <v>Realindex Global Share Value - Hedged</v>
          </cell>
          <cell r="D352" t="str">
            <v>TL_CUSTOM_GROUP.OFMSingleClass</v>
          </cell>
          <cell r="E352">
            <v>1</v>
          </cell>
          <cell r="F352" t="str">
            <v>n/a</v>
          </cell>
          <cell r="G352" t="str">
            <v>n/a</v>
          </cell>
          <cell r="H352" t="str">
            <v>TL_CUSTOM_GROUP.ANZSingleClass</v>
          </cell>
          <cell r="I352">
            <v>0.3</v>
          </cell>
          <cell r="J352" t="str">
            <v>n/a</v>
          </cell>
          <cell r="K352" t="str">
            <v>n/a</v>
          </cell>
          <cell r="L352">
            <v>4.6999999999999993E-3</v>
          </cell>
          <cell r="M352">
            <v>2.1904799999999999E-2</v>
          </cell>
          <cell r="N352">
            <v>1.90414E-2</v>
          </cell>
          <cell r="O352">
            <v>3.73408E-2</v>
          </cell>
          <cell r="P352">
            <v>6.2182199999999993E-2</v>
          </cell>
          <cell r="Q352">
            <v>6.4271599999999998E-2</v>
          </cell>
          <cell r="R352">
            <v>7.9213800000000001E-2</v>
          </cell>
        </row>
        <row r="353">
          <cell r="C353" t="str">
            <v>Russell Investments International Shares Fund ($A Hedged Class A)</v>
          </cell>
          <cell r="D353" t="str">
            <v>TL_CUSTOM_GROUP.OFMSingleClass</v>
          </cell>
          <cell r="E353">
            <v>1</v>
          </cell>
          <cell r="F353" t="str">
            <v>n/a</v>
          </cell>
          <cell r="G353" t="str">
            <v>n/a</v>
          </cell>
          <cell r="H353" t="str">
            <v>TL_CUSTOM_GROUP.ANZSingleClass</v>
          </cell>
          <cell r="I353">
            <v>0.3</v>
          </cell>
          <cell r="J353" t="str">
            <v>n/a</v>
          </cell>
          <cell r="K353" t="str">
            <v>n/a</v>
          </cell>
          <cell r="L353">
            <v>1.09E-2</v>
          </cell>
          <cell r="M353">
            <v>2.1904799999999999E-2</v>
          </cell>
          <cell r="N353">
            <v>1.90414E-2</v>
          </cell>
          <cell r="O353">
            <v>3.73408E-2</v>
          </cell>
          <cell r="P353">
            <v>6.2182199999999993E-2</v>
          </cell>
          <cell r="Q353">
            <v>6.4271599999999998E-2</v>
          </cell>
          <cell r="R353">
            <v>7.9213800000000001E-2</v>
          </cell>
        </row>
        <row r="354">
          <cell r="C354" t="str">
            <v>Talaria Global Equity Fund - Hedged</v>
          </cell>
          <cell r="D354" t="str">
            <v>TL_CUSTOM_GROUP.OFMSingleClass</v>
          </cell>
          <cell r="E354">
            <v>1</v>
          </cell>
          <cell r="F354" t="str">
            <v>n/a</v>
          </cell>
          <cell r="G354" t="str">
            <v>n/a</v>
          </cell>
          <cell r="H354" t="str">
            <v>TL_CUSTOM_GROUP.ANZSingleClass</v>
          </cell>
          <cell r="I354">
            <v>0.3</v>
          </cell>
          <cell r="J354" t="str">
            <v>n/a</v>
          </cell>
          <cell r="K354" t="str">
            <v>n/a</v>
          </cell>
          <cell r="L354">
            <v>1.32E-2</v>
          </cell>
          <cell r="M354">
            <v>2.1904799999999999E-2</v>
          </cell>
          <cell r="N354">
            <v>1.90414E-2</v>
          </cell>
          <cell r="O354">
            <v>3.73408E-2</v>
          </cell>
          <cell r="P354">
            <v>6.2182199999999993E-2</v>
          </cell>
          <cell r="Q354">
            <v>6.4271599999999998E-2</v>
          </cell>
          <cell r="R354">
            <v>7.9213800000000001E-2</v>
          </cell>
        </row>
        <row r="355">
          <cell r="C355" t="str">
            <v>Vanguard International Shares Index Fund (Hedged)</v>
          </cell>
          <cell r="D355" t="str">
            <v>TL_CUSTOM_GROUP.OFMSingleClass</v>
          </cell>
          <cell r="E355">
            <v>1</v>
          </cell>
          <cell r="F355" t="str">
            <v>n/a</v>
          </cell>
          <cell r="G355" t="str">
            <v>n/a</v>
          </cell>
          <cell r="H355" t="str">
            <v>TL_CUSTOM_GROUP.ANZSingleClass</v>
          </cell>
          <cell r="I355">
            <v>0.3</v>
          </cell>
          <cell r="J355" t="str">
            <v>n/a</v>
          </cell>
          <cell r="K355" t="str">
            <v>n/a</v>
          </cell>
          <cell r="L355">
            <v>2.0999999999999999E-3</v>
          </cell>
          <cell r="M355">
            <v>2.1904799999999999E-2</v>
          </cell>
          <cell r="N355">
            <v>1.90414E-2</v>
          </cell>
          <cell r="O355">
            <v>3.73408E-2</v>
          </cell>
          <cell r="P355">
            <v>6.2182199999999993E-2</v>
          </cell>
          <cell r="Q355">
            <v>6.4271599999999998E-2</v>
          </cell>
          <cell r="R355">
            <v>7.9213800000000001E-2</v>
          </cell>
        </row>
        <row r="356">
          <cell r="C356" t="str">
            <v>Walter Scott Global Equity Fund (Hedged)</v>
          </cell>
          <cell r="D356" t="str">
            <v>TL_CUSTOM_GROUP.OFMSingleClass</v>
          </cell>
          <cell r="E356">
            <v>1</v>
          </cell>
          <cell r="F356" t="str">
            <v>n/a</v>
          </cell>
          <cell r="G356" t="str">
            <v>n/a</v>
          </cell>
          <cell r="H356" t="str">
            <v>TL_CUSTOM_GROUP.ANZSingleClass</v>
          </cell>
          <cell r="I356">
            <v>0.3</v>
          </cell>
          <cell r="J356" t="str">
            <v>n/a</v>
          </cell>
          <cell r="K356" t="str">
            <v>n/a</v>
          </cell>
          <cell r="L356">
            <v>1.2800000000000001E-2</v>
          </cell>
          <cell r="M356">
            <v>2.1904799999999999E-2</v>
          </cell>
          <cell r="N356">
            <v>1.90414E-2</v>
          </cell>
          <cell r="O356">
            <v>3.73408E-2</v>
          </cell>
          <cell r="P356">
            <v>6.2182199999999993E-2</v>
          </cell>
          <cell r="Q356">
            <v>6.4271599999999998E-2</v>
          </cell>
          <cell r="R356">
            <v>7.9213800000000001E-2</v>
          </cell>
        </row>
        <row r="357">
          <cell r="C357"/>
          <cell r="D357"/>
          <cell r="E357"/>
          <cell r="F357"/>
          <cell r="G357"/>
          <cell r="H357"/>
          <cell r="I357"/>
          <cell r="J357"/>
          <cell r="K357"/>
          <cell r="L357"/>
          <cell r="M357"/>
          <cell r="N357"/>
          <cell r="O357"/>
          <cell r="P357"/>
          <cell r="Q357"/>
          <cell r="R357"/>
        </row>
        <row r="358">
          <cell r="C358" t="str">
            <v>International Shares - Regional &amp; Emerging Markets</v>
          </cell>
          <cell r="D358"/>
          <cell r="E358"/>
          <cell r="F358"/>
          <cell r="G358"/>
          <cell r="H358"/>
          <cell r="I358"/>
          <cell r="J358"/>
          <cell r="K358"/>
          <cell r="L358"/>
          <cell r="M358"/>
          <cell r="N358"/>
          <cell r="O358"/>
          <cell r="P358"/>
          <cell r="Q358"/>
          <cell r="R358"/>
        </row>
        <row r="359">
          <cell r="C359" t="str">
            <v xml:space="preserve">abrdn Sustainable Asian Opportunities Fund </v>
          </cell>
          <cell r="D359" t="str">
            <v>TL_CUSTOM_GROUP.OFMSingleClass</v>
          </cell>
          <cell r="E359">
            <v>1</v>
          </cell>
          <cell r="F359" t="str">
            <v>n/a</v>
          </cell>
          <cell r="G359" t="str">
            <v>n/a</v>
          </cell>
          <cell r="H359" t="str">
            <v>TL_CUSTOM_GROUP.ANZSingleClass</v>
          </cell>
          <cell r="I359">
            <v>0.3</v>
          </cell>
          <cell r="J359" t="str">
            <v>n/a</v>
          </cell>
          <cell r="K359" t="str">
            <v>n/a</v>
          </cell>
          <cell r="L359">
            <v>1.18E-2</v>
          </cell>
          <cell r="M359">
            <v>2.1904799999999999E-2</v>
          </cell>
          <cell r="N359">
            <v>1.90414E-2</v>
          </cell>
          <cell r="O359">
            <v>3.73408E-2</v>
          </cell>
          <cell r="P359">
            <v>6.2182199999999993E-2</v>
          </cell>
          <cell r="Q359">
            <v>6.4271599999999998E-2</v>
          </cell>
          <cell r="R359">
            <v>7.9213800000000001E-2</v>
          </cell>
        </row>
        <row r="360">
          <cell r="C360" t="str">
            <v xml:space="preserve">abrdn Sustainable Emerging Opportunities Fund </v>
          </cell>
          <cell r="D360" t="str">
            <v>TL_CUSTOM_GROUP.OFMSingleClass</v>
          </cell>
          <cell r="E360">
            <v>1</v>
          </cell>
          <cell r="F360" t="str">
            <v>n/a</v>
          </cell>
          <cell r="G360" t="str">
            <v>n/a</v>
          </cell>
          <cell r="H360" t="str">
            <v>TL_CUSTOM_GROUP.ANZSingleClass</v>
          </cell>
          <cell r="I360">
            <v>0.3</v>
          </cell>
          <cell r="J360" t="str">
            <v>n/a</v>
          </cell>
          <cell r="K360" t="str">
            <v>n/a</v>
          </cell>
          <cell r="L360">
            <v>9.8999999999999991E-3</v>
          </cell>
          <cell r="M360">
            <v>2.1904799999999999E-2</v>
          </cell>
          <cell r="N360">
            <v>1.90414E-2</v>
          </cell>
          <cell r="O360">
            <v>3.73408E-2</v>
          </cell>
          <cell r="P360">
            <v>6.2182199999999993E-2</v>
          </cell>
          <cell r="Q360">
            <v>6.4271599999999998E-2</v>
          </cell>
          <cell r="R360">
            <v>7.9213800000000001E-2</v>
          </cell>
        </row>
        <row r="361">
          <cell r="C361" t="str">
            <v>CFML ClearBridge RARE Emerging Markets Fund</v>
          </cell>
          <cell r="D361" t="str">
            <v>TL_CUSTOM_GROUP.OFMSingleClass</v>
          </cell>
          <cell r="E361">
            <v>1</v>
          </cell>
          <cell r="F361" t="str">
            <v>n/a</v>
          </cell>
          <cell r="G361" t="str">
            <v>n/a</v>
          </cell>
          <cell r="H361" t="str">
            <v>TL_CUSTOM_GROUP.ANZSingleClass</v>
          </cell>
          <cell r="I361">
            <v>0.3</v>
          </cell>
          <cell r="J361" t="str">
            <v>n/a</v>
          </cell>
          <cell r="K361" t="str">
            <v>n/a</v>
          </cell>
          <cell r="L361">
            <v>1.24E-2</v>
          </cell>
          <cell r="M361">
            <v>2.1904799999999999E-2</v>
          </cell>
          <cell r="N361">
            <v>1.90414E-2</v>
          </cell>
          <cell r="O361">
            <v>3.73408E-2</v>
          </cell>
          <cell r="P361">
            <v>6.2182199999999993E-2</v>
          </cell>
          <cell r="Q361">
            <v>6.4271599999999998E-2</v>
          </cell>
          <cell r="R361">
            <v>7.9213800000000001E-2</v>
          </cell>
        </row>
        <row r="362">
          <cell r="C362" t="str">
            <v xml:space="preserve">Fidelity Asia Fund                                               </v>
          </cell>
          <cell r="D362" t="str">
            <v>TL_CUSTOM_GROUP.OFMSingleClass</v>
          </cell>
          <cell r="E362">
            <v>1</v>
          </cell>
          <cell r="F362" t="str">
            <v>n/a</v>
          </cell>
          <cell r="G362" t="str">
            <v>n/a</v>
          </cell>
          <cell r="H362" t="str">
            <v>TL_CUSTOM_GROUP.ANZSingleClass</v>
          </cell>
          <cell r="I362">
            <v>0.3</v>
          </cell>
          <cell r="J362" t="str">
            <v>n/a</v>
          </cell>
          <cell r="K362" t="str">
            <v>n/a</v>
          </cell>
          <cell r="L362">
            <v>1.1599999999999999E-2</v>
          </cell>
          <cell r="M362">
            <v>2.1904799999999999E-2</v>
          </cell>
          <cell r="N362">
            <v>1.90414E-2</v>
          </cell>
          <cell r="O362">
            <v>3.73408E-2</v>
          </cell>
          <cell r="P362">
            <v>6.2182199999999993E-2</v>
          </cell>
          <cell r="Q362">
            <v>6.4271599999999998E-2</v>
          </cell>
          <cell r="R362">
            <v>7.9213800000000001E-2</v>
          </cell>
        </row>
        <row r="363">
          <cell r="C363" t="str">
            <v>Fidelity China Fund</v>
          </cell>
          <cell r="D363" t="str">
            <v>TL_CUSTOM_GROUP.OFMSingleClass</v>
          </cell>
          <cell r="E363">
            <v>1</v>
          </cell>
          <cell r="F363" t="str">
            <v>n/a</v>
          </cell>
          <cell r="G363" t="str">
            <v>n/a</v>
          </cell>
          <cell r="H363" t="str">
            <v>TL_CUSTOM_GROUP.ANZSingleClass</v>
          </cell>
          <cell r="I363">
            <v>0.3</v>
          </cell>
          <cell r="J363" t="str">
            <v>n/a</v>
          </cell>
          <cell r="K363" t="str">
            <v>n/a</v>
          </cell>
          <cell r="L363">
            <v>1.21E-2</v>
          </cell>
          <cell r="M363">
            <v>2.1904799999999999E-2</v>
          </cell>
          <cell r="N363">
            <v>1.90414E-2</v>
          </cell>
          <cell r="O363">
            <v>3.73408E-2</v>
          </cell>
          <cell r="P363">
            <v>6.2182199999999993E-2</v>
          </cell>
          <cell r="Q363">
            <v>6.4271599999999998E-2</v>
          </cell>
          <cell r="R363">
            <v>7.9213800000000001E-2</v>
          </cell>
        </row>
        <row r="364">
          <cell r="C364" t="str">
            <v>Fidelity India Fund</v>
          </cell>
          <cell r="D364" t="str">
            <v>TL_CUSTOM_GROUP.OFMSingleClass</v>
          </cell>
          <cell r="E364">
            <v>1</v>
          </cell>
          <cell r="F364" t="str">
            <v>n/a</v>
          </cell>
          <cell r="G364" t="str">
            <v>n/a</v>
          </cell>
          <cell r="H364" t="str">
            <v>TL_CUSTOM_GROUP.ANZSingleClass</v>
          </cell>
          <cell r="I364">
            <v>0.3</v>
          </cell>
          <cell r="J364" t="str">
            <v>n/a</v>
          </cell>
          <cell r="K364" t="str">
            <v>n/a</v>
          </cell>
          <cell r="L364">
            <v>1.2E-2</v>
          </cell>
          <cell r="M364">
            <v>2.1904799999999999E-2</v>
          </cell>
          <cell r="N364">
            <v>1.90414E-2</v>
          </cell>
          <cell r="O364">
            <v>3.73408E-2</v>
          </cell>
          <cell r="P364">
            <v>6.2182199999999993E-2</v>
          </cell>
          <cell r="Q364">
            <v>6.4271599999999998E-2</v>
          </cell>
          <cell r="R364">
            <v>7.9213800000000001E-2</v>
          </cell>
        </row>
        <row r="365">
          <cell r="C365" t="str">
            <v>GQG Partners Emerging Markets Equity Fund</v>
          </cell>
          <cell r="D365" t="str">
            <v>TL_CUSTOM_GROUP.OFMSingleClass</v>
          </cell>
          <cell r="E365">
            <v>1</v>
          </cell>
          <cell r="F365" t="str">
            <v>n/a</v>
          </cell>
          <cell r="G365" t="str">
            <v>n/a</v>
          </cell>
          <cell r="H365" t="str">
            <v>TL_CUSTOM_GROUP.ANZSingleClass</v>
          </cell>
          <cell r="I365">
            <v>0.3</v>
          </cell>
          <cell r="J365" t="str">
            <v>n/a</v>
          </cell>
          <cell r="K365" t="str">
            <v>n/a</v>
          </cell>
          <cell r="L365">
            <v>9.5999999999999992E-3</v>
          </cell>
          <cell r="M365">
            <v>2.1904799999999999E-2</v>
          </cell>
          <cell r="N365">
            <v>1.90414E-2</v>
          </cell>
          <cell r="O365">
            <v>3.73408E-2</v>
          </cell>
          <cell r="P365">
            <v>6.2182199999999993E-2</v>
          </cell>
          <cell r="Q365">
            <v>6.4271599999999998E-2</v>
          </cell>
          <cell r="R365">
            <v>7.9213800000000001E-2</v>
          </cell>
        </row>
        <row r="366">
          <cell r="C366" t="str">
            <v>Lazard Emerging Markets Equity Fund</v>
          </cell>
          <cell r="D366" t="str">
            <v>TL_CUSTOM_GROUP.OFMSingleClass</v>
          </cell>
          <cell r="E366">
            <v>1</v>
          </cell>
          <cell r="F366" t="str">
            <v>n/a</v>
          </cell>
          <cell r="G366" t="str">
            <v>n/a</v>
          </cell>
          <cell r="H366" t="str">
            <v>TL_CUSTOM_GROUP.ANZSingleClass</v>
          </cell>
          <cell r="I366">
            <v>0.3</v>
          </cell>
          <cell r="J366" t="str">
            <v>n/a</v>
          </cell>
          <cell r="K366" t="str">
            <v>n/a</v>
          </cell>
          <cell r="L366">
            <v>1.15E-2</v>
          </cell>
          <cell r="M366">
            <v>2.1904799999999999E-2</v>
          </cell>
          <cell r="N366">
            <v>1.90414E-2</v>
          </cell>
          <cell r="O366">
            <v>3.73408E-2</v>
          </cell>
          <cell r="P366">
            <v>6.2182199999999993E-2</v>
          </cell>
          <cell r="Q366">
            <v>6.4271599999999998E-2</v>
          </cell>
          <cell r="R366">
            <v>7.9213800000000001E-2</v>
          </cell>
        </row>
        <row r="367">
          <cell r="C367" t="str">
            <v>Pendal Asian Share Fund</v>
          </cell>
          <cell r="D367" t="str">
            <v>TL_CUSTOM_GROUP.OFMSingleClass</v>
          </cell>
          <cell r="E367">
            <v>1</v>
          </cell>
          <cell r="F367" t="str">
            <v>n/a</v>
          </cell>
          <cell r="G367" t="str">
            <v>n/a</v>
          </cell>
          <cell r="H367" t="str">
            <v>TL_CUSTOM_GROUP.ANZSingleClass</v>
          </cell>
          <cell r="I367">
            <v>0.3</v>
          </cell>
          <cell r="J367" t="str">
            <v>n/a</v>
          </cell>
          <cell r="K367" t="str">
            <v>n/a</v>
          </cell>
          <cell r="L367">
            <v>0.01</v>
          </cell>
          <cell r="M367">
            <v>2.1904799999999999E-2</v>
          </cell>
          <cell r="N367">
            <v>1.90414E-2</v>
          </cell>
          <cell r="O367">
            <v>3.73408E-2</v>
          </cell>
          <cell r="P367">
            <v>6.2182199999999993E-2</v>
          </cell>
          <cell r="Q367">
            <v>6.4271599999999998E-2</v>
          </cell>
          <cell r="R367">
            <v>7.9213800000000001E-2</v>
          </cell>
        </row>
        <row r="368">
          <cell r="C368" t="str">
            <v>Pendal Global Emerging Markets Opportunities Fund</v>
          </cell>
          <cell r="D368" t="str">
            <v>TL_CUSTOM_GROUP.OFMSingleClass</v>
          </cell>
          <cell r="E368">
            <v>1</v>
          </cell>
          <cell r="F368" t="str">
            <v>n/a</v>
          </cell>
          <cell r="G368" t="str">
            <v>n/a</v>
          </cell>
          <cell r="H368" t="str">
            <v>TL_CUSTOM_GROUP.ANZSingleClass</v>
          </cell>
          <cell r="I368">
            <v>0.3</v>
          </cell>
          <cell r="J368" t="str">
            <v>n/a</v>
          </cell>
          <cell r="K368" t="str">
            <v>n/a</v>
          </cell>
          <cell r="L368">
            <v>1.18E-2</v>
          </cell>
          <cell r="M368">
            <v>2.1904799999999999E-2</v>
          </cell>
          <cell r="N368">
            <v>1.90414E-2</v>
          </cell>
          <cell r="O368">
            <v>3.73408E-2</v>
          </cell>
          <cell r="P368">
            <v>6.2182199999999993E-2</v>
          </cell>
          <cell r="Q368">
            <v>6.4271599999999998E-2</v>
          </cell>
          <cell r="R368">
            <v>7.9213800000000001E-2</v>
          </cell>
        </row>
        <row r="369">
          <cell r="C369" t="str">
            <v>Platinum Asia Fund</v>
          </cell>
          <cell r="D369" t="str">
            <v>TL_CUSTOM_GROUP.OFMSingleClass</v>
          </cell>
          <cell r="E369">
            <v>1</v>
          </cell>
          <cell r="F369" t="str">
            <v>n/a</v>
          </cell>
          <cell r="G369" t="str">
            <v>n/a</v>
          </cell>
          <cell r="H369" t="str">
            <v>TL_CUSTOM_GROUP.ANZSingleClass</v>
          </cell>
          <cell r="I369">
            <v>0.3</v>
          </cell>
          <cell r="J369" t="str">
            <v>n/a</v>
          </cell>
          <cell r="K369" t="str">
            <v>n/a</v>
          </cell>
          <cell r="L369">
            <v>1.37E-2</v>
          </cell>
          <cell r="M369">
            <v>2.1904799999999999E-2</v>
          </cell>
          <cell r="N369">
            <v>1.90414E-2</v>
          </cell>
          <cell r="O369">
            <v>3.73408E-2</v>
          </cell>
          <cell r="P369">
            <v>6.2182199999999993E-2</v>
          </cell>
          <cell r="Q369">
            <v>6.4271599999999998E-2</v>
          </cell>
          <cell r="R369">
            <v>7.9213800000000001E-2</v>
          </cell>
        </row>
        <row r="370">
          <cell r="C370" t="str">
            <v>Platinum European Fund</v>
          </cell>
          <cell r="D370" t="str">
            <v>TL_CUSTOM_GROUP.OFMSingleClass</v>
          </cell>
          <cell r="E370">
            <v>1</v>
          </cell>
          <cell r="F370" t="str">
            <v>n/a</v>
          </cell>
          <cell r="G370" t="str">
            <v>n/a</v>
          </cell>
          <cell r="H370" t="str">
            <v>TL_CUSTOM_GROUP.ANZSingleClass</v>
          </cell>
          <cell r="I370">
            <v>0.3</v>
          </cell>
          <cell r="J370" t="str">
            <v>n/a</v>
          </cell>
          <cell r="K370" t="str">
            <v>n/a</v>
          </cell>
          <cell r="L370">
            <v>1.4199999999999999E-2</v>
          </cell>
          <cell r="M370">
            <v>2.1904799999999999E-2</v>
          </cell>
          <cell r="N370">
            <v>1.90414E-2</v>
          </cell>
          <cell r="O370">
            <v>3.73408E-2</v>
          </cell>
          <cell r="P370">
            <v>6.2182199999999993E-2</v>
          </cell>
          <cell r="Q370">
            <v>6.4271599999999998E-2</v>
          </cell>
          <cell r="R370">
            <v>7.9213800000000001E-2</v>
          </cell>
        </row>
        <row r="371">
          <cell r="C371" t="str">
            <v>Platinum Japan Fund</v>
          </cell>
          <cell r="D371" t="str">
            <v>TL_CUSTOM_GROUP.OFMSingleClass</v>
          </cell>
          <cell r="E371">
            <v>1</v>
          </cell>
          <cell r="F371" t="str">
            <v>n/a</v>
          </cell>
          <cell r="G371" t="str">
            <v>n/a</v>
          </cell>
          <cell r="H371" t="str">
            <v>TL_CUSTOM_GROUP.ANZSingleClass</v>
          </cell>
          <cell r="I371">
            <v>0.3</v>
          </cell>
          <cell r="J371" t="str">
            <v>n/a</v>
          </cell>
          <cell r="K371" t="str">
            <v>n/a</v>
          </cell>
          <cell r="L371">
            <v>1.38E-2</v>
          </cell>
          <cell r="M371">
            <v>2.1904799999999999E-2</v>
          </cell>
          <cell r="N371">
            <v>1.90414E-2</v>
          </cell>
          <cell r="O371">
            <v>3.73408E-2</v>
          </cell>
          <cell r="P371">
            <v>6.2182199999999993E-2</v>
          </cell>
          <cell r="Q371">
            <v>6.4271599999999998E-2</v>
          </cell>
          <cell r="R371">
            <v>7.9213800000000001E-2</v>
          </cell>
        </row>
        <row r="372">
          <cell r="C372" t="str">
            <v>Vanguard Emerging Markets Shares Index Fund</v>
          </cell>
          <cell r="D372" t="str">
            <v>TL_CUSTOM_GROUP.OFMSingleClass</v>
          </cell>
          <cell r="E372">
            <v>1</v>
          </cell>
          <cell r="F372" t="str">
            <v>n/a</v>
          </cell>
          <cell r="G372" t="str">
            <v>n/a</v>
          </cell>
          <cell r="H372" t="str">
            <v>TL_CUSTOM_GROUP.ANZSingleClass</v>
          </cell>
          <cell r="I372">
            <v>0.3</v>
          </cell>
          <cell r="J372" t="str">
            <v>n/a</v>
          </cell>
          <cell r="K372" t="str">
            <v>n/a</v>
          </cell>
          <cell r="L372">
            <v>5.6999999999999993E-3</v>
          </cell>
          <cell r="M372">
            <v>2.1904799999999999E-2</v>
          </cell>
          <cell r="N372">
            <v>1.90414E-2</v>
          </cell>
          <cell r="O372">
            <v>3.73408E-2</v>
          </cell>
          <cell r="P372">
            <v>6.2182199999999993E-2</v>
          </cell>
          <cell r="Q372">
            <v>6.4271599999999998E-2</v>
          </cell>
          <cell r="R372">
            <v>7.9213800000000001E-2</v>
          </cell>
        </row>
        <row r="373">
          <cell r="C373"/>
          <cell r="D373"/>
          <cell r="E373"/>
          <cell r="F373"/>
          <cell r="G373"/>
          <cell r="H373"/>
          <cell r="I373"/>
          <cell r="J373"/>
          <cell r="K373"/>
          <cell r="L373"/>
          <cell r="M373"/>
          <cell r="N373"/>
          <cell r="O373"/>
          <cell r="P373"/>
          <cell r="Q373"/>
          <cell r="R373"/>
        </row>
        <row r="374">
          <cell r="C374" t="str">
            <v>International Shares - Smaller Companies Portfolios</v>
          </cell>
          <cell r="D374"/>
          <cell r="E374"/>
          <cell r="F374"/>
          <cell r="G374"/>
          <cell r="H374"/>
          <cell r="I374"/>
          <cell r="J374"/>
          <cell r="K374"/>
          <cell r="L374"/>
          <cell r="M374"/>
          <cell r="N374"/>
          <cell r="O374"/>
          <cell r="P374"/>
          <cell r="Q374"/>
          <cell r="R374"/>
        </row>
        <row r="375">
          <cell r="C375" t="str">
            <v>Bell Global Emerging Companies Fund</v>
          </cell>
          <cell r="D375" t="str">
            <v>TL_CUSTOM_GROUP.OFMSingleClass</v>
          </cell>
          <cell r="E375">
            <v>1</v>
          </cell>
          <cell r="F375" t="str">
            <v>n/a</v>
          </cell>
          <cell r="G375" t="str">
            <v>n/a</v>
          </cell>
          <cell r="H375" t="str">
            <v>TL_CUSTOM_GROUP.ANZSingleClass</v>
          </cell>
          <cell r="I375">
            <v>0.3</v>
          </cell>
          <cell r="J375" t="str">
            <v>n/a</v>
          </cell>
          <cell r="K375" t="str">
            <v>n/a</v>
          </cell>
          <cell r="L375">
            <v>1.34E-2</v>
          </cell>
          <cell r="M375">
            <v>2.1904799999999999E-2</v>
          </cell>
          <cell r="N375">
            <v>1.90414E-2</v>
          </cell>
          <cell r="O375">
            <v>3.73408E-2</v>
          </cell>
          <cell r="P375">
            <v>6.2182199999999993E-2</v>
          </cell>
          <cell r="Q375">
            <v>6.4271599999999998E-2</v>
          </cell>
          <cell r="R375">
            <v>7.9213800000000001E-2</v>
          </cell>
        </row>
        <row r="376">
          <cell r="C376" t="str">
            <v>Lazard Global Small Companies Fund (Wholesale Class)</v>
          </cell>
          <cell r="D376" t="str">
            <v>TL_CUSTOM_GROUP.OFMSingleClass</v>
          </cell>
          <cell r="E376">
            <v>1</v>
          </cell>
          <cell r="F376" t="str">
            <v>n/a</v>
          </cell>
          <cell r="G376" t="str">
            <v>n/a</v>
          </cell>
          <cell r="H376" t="str">
            <v>TL_CUSTOM_GROUP.ANZSingleClass</v>
          </cell>
          <cell r="I376">
            <v>0.3</v>
          </cell>
          <cell r="J376" t="str">
            <v>n/a</v>
          </cell>
          <cell r="K376" t="str">
            <v>n/a</v>
          </cell>
          <cell r="L376">
            <v>1.1200000000000002E-2</v>
          </cell>
          <cell r="M376">
            <v>2.1904799999999999E-2</v>
          </cell>
          <cell r="N376">
            <v>1.90414E-2</v>
          </cell>
          <cell r="O376">
            <v>3.73408E-2</v>
          </cell>
          <cell r="P376">
            <v>6.2182199999999993E-2</v>
          </cell>
          <cell r="Q376">
            <v>6.4271599999999998E-2</v>
          </cell>
          <cell r="R376">
            <v>7.9213800000000001E-2</v>
          </cell>
        </row>
        <row r="377">
          <cell r="C377" t="str">
            <v>OnePath Wholesale Global Smaller Companies Trust (Class B)**</v>
          </cell>
          <cell r="D377" t="str">
            <v>TL_CUSTOM_GROUP.OFMSingleClass</v>
          </cell>
          <cell r="E377">
            <v>1</v>
          </cell>
          <cell r="F377" t="str">
            <v>n/a</v>
          </cell>
          <cell r="G377" t="str">
            <v>n/a</v>
          </cell>
          <cell r="H377" t="str">
            <v>TL_CUSTOM_GROUP.ANZSingleClass</v>
          </cell>
          <cell r="I377">
            <v>0.3</v>
          </cell>
          <cell r="J377" t="str">
            <v>n/a</v>
          </cell>
          <cell r="K377" t="str">
            <v>n/a</v>
          </cell>
          <cell r="L377">
            <v>0.01</v>
          </cell>
          <cell r="M377">
            <v>2.1904799999999999E-2</v>
          </cell>
          <cell r="N377">
            <v>1.90414E-2</v>
          </cell>
          <cell r="O377">
            <v>3.73408E-2</v>
          </cell>
          <cell r="P377">
            <v>6.2182199999999993E-2</v>
          </cell>
          <cell r="Q377">
            <v>6.4271599999999998E-2</v>
          </cell>
          <cell r="R377">
            <v>7.9213800000000001E-2</v>
          </cell>
        </row>
        <row r="378">
          <cell r="C378" t="str">
            <v>Vanguard International Small Companies Index Fund</v>
          </cell>
          <cell r="D378" t="str">
            <v>TL_CUSTOM_GROUP.OFMSingleClass</v>
          </cell>
          <cell r="E378">
            <v>1</v>
          </cell>
          <cell r="F378" t="str">
            <v>n/a</v>
          </cell>
          <cell r="G378" t="str">
            <v>n/a</v>
          </cell>
          <cell r="H378" t="str">
            <v>TL_CUSTOM_GROUP.ANZSingleClass</v>
          </cell>
          <cell r="I378">
            <v>0.3</v>
          </cell>
          <cell r="J378" t="str">
            <v>n/a</v>
          </cell>
          <cell r="K378" t="str">
            <v>n/a</v>
          </cell>
          <cell r="L378">
            <v>4.0000000000000001E-3</v>
          </cell>
          <cell r="M378">
            <v>2.1904799999999999E-2</v>
          </cell>
          <cell r="N378">
            <v>1.90414E-2</v>
          </cell>
          <cell r="O378">
            <v>3.73408E-2</v>
          </cell>
          <cell r="P378">
            <v>6.2182199999999993E-2</v>
          </cell>
          <cell r="Q378">
            <v>6.4271599999999998E-2</v>
          </cell>
          <cell r="R378">
            <v>7.9213800000000001E-2</v>
          </cell>
        </row>
        <row r="379">
          <cell r="C379" t="str">
            <v>Vanguard International Small Companies Index Fund (Hedged)</v>
          </cell>
          <cell r="D379" t="str">
            <v>TL_CUSTOM_GROUP.OFMSingleClass</v>
          </cell>
          <cell r="E379">
            <v>1</v>
          </cell>
          <cell r="F379" t="str">
            <v>n/a</v>
          </cell>
          <cell r="G379" t="str">
            <v>n/a</v>
          </cell>
          <cell r="H379" t="str">
            <v>TL_CUSTOM_GROUP.ANZSingleClass</v>
          </cell>
          <cell r="I379">
            <v>0.3</v>
          </cell>
          <cell r="J379" t="str">
            <v>n/a</v>
          </cell>
          <cell r="K379" t="str">
            <v>n/a</v>
          </cell>
          <cell r="L379">
            <v>4.3E-3</v>
          </cell>
          <cell r="M379">
            <v>2.1904799999999999E-2</v>
          </cell>
          <cell r="N379">
            <v>1.90414E-2</v>
          </cell>
          <cell r="O379">
            <v>3.73408E-2</v>
          </cell>
          <cell r="P379">
            <v>6.2182199999999993E-2</v>
          </cell>
          <cell r="Q379">
            <v>6.4271599999999998E-2</v>
          </cell>
          <cell r="R379">
            <v>7.9213800000000001E-2</v>
          </cell>
        </row>
        <row r="380">
          <cell r="C380" t="str">
            <v>Yarra Global Small Companies Fund</v>
          </cell>
          <cell r="D380" t="str">
            <v>TL_CUSTOM_GROUP.OFMSingleClass</v>
          </cell>
          <cell r="E380">
            <v>1</v>
          </cell>
          <cell r="F380" t="str">
            <v>n/a</v>
          </cell>
          <cell r="G380" t="str">
            <v>n/a</v>
          </cell>
          <cell r="H380" t="str">
            <v>TL_CUSTOM_GROUP.ANZSingleClass</v>
          </cell>
          <cell r="I380">
            <v>0.3</v>
          </cell>
          <cell r="J380" t="str">
            <v>n/a</v>
          </cell>
          <cell r="K380" t="str">
            <v>n/a</v>
          </cell>
          <cell r="L380">
            <v>1.2500000000000001E-2</v>
          </cell>
          <cell r="M380">
            <v>2.1904799999999999E-2</v>
          </cell>
          <cell r="N380">
            <v>1.90414E-2</v>
          </cell>
          <cell r="O380">
            <v>3.73408E-2</v>
          </cell>
          <cell r="P380">
            <v>6.2182199999999993E-2</v>
          </cell>
          <cell r="Q380">
            <v>6.4271599999999998E-2</v>
          </cell>
          <cell r="R380">
            <v>7.9213800000000001E-2</v>
          </cell>
        </row>
        <row r="381">
          <cell r="C381"/>
          <cell r="D381"/>
          <cell r="E381"/>
          <cell r="F381"/>
          <cell r="G381"/>
          <cell r="H381"/>
          <cell r="I381"/>
          <cell r="J381"/>
          <cell r="K381"/>
          <cell r="L381"/>
          <cell r="M381"/>
          <cell r="N381"/>
          <cell r="O381"/>
          <cell r="P381"/>
          <cell r="Q381"/>
          <cell r="R381"/>
        </row>
        <row r="382">
          <cell r="C382" t="str">
            <v>International Shares - Commodities and Resources</v>
          </cell>
          <cell r="D382"/>
          <cell r="E382"/>
          <cell r="F382"/>
          <cell r="G382"/>
          <cell r="H382"/>
          <cell r="I382"/>
          <cell r="J382"/>
          <cell r="K382"/>
          <cell r="L382"/>
          <cell r="M382"/>
          <cell r="N382"/>
          <cell r="O382"/>
          <cell r="P382"/>
          <cell r="Q382"/>
          <cell r="R382"/>
        </row>
        <row r="383">
          <cell r="C383" t="str">
            <v>Janus Henderson Global Natural Resources Fund</v>
          </cell>
          <cell r="D383" t="str">
            <v>TL_CUSTOM_GROUP.OFMSingleClass</v>
          </cell>
          <cell r="E383">
            <v>1</v>
          </cell>
          <cell r="F383" t="str">
            <v>n/a</v>
          </cell>
          <cell r="G383" t="str">
            <v>n/a</v>
          </cell>
          <cell r="H383" t="str">
            <v>TL_CUSTOM_GROUP.ANZSingleClass</v>
          </cell>
          <cell r="I383">
            <v>0.3</v>
          </cell>
          <cell r="J383" t="str">
            <v>n/a</v>
          </cell>
          <cell r="K383" t="str">
            <v>n/a</v>
          </cell>
          <cell r="L383">
            <v>1.18E-2</v>
          </cell>
          <cell r="M383">
            <v>2.1904799999999999E-2</v>
          </cell>
          <cell r="N383">
            <v>1.90414E-2</v>
          </cell>
          <cell r="O383">
            <v>3.73408E-2</v>
          </cell>
          <cell r="P383">
            <v>6.2182199999999993E-2</v>
          </cell>
          <cell r="Q383">
            <v>6.4271599999999998E-2</v>
          </cell>
          <cell r="R383">
            <v>7.9213800000000001E-2</v>
          </cell>
        </row>
        <row r="384">
          <cell r="C384"/>
          <cell r="D384"/>
          <cell r="E384"/>
          <cell r="F384"/>
          <cell r="G384"/>
          <cell r="H384"/>
          <cell r="I384"/>
          <cell r="J384"/>
          <cell r="K384"/>
          <cell r="L384"/>
          <cell r="M384"/>
          <cell r="N384"/>
          <cell r="O384"/>
          <cell r="P384"/>
          <cell r="Q384"/>
          <cell r="R384"/>
        </row>
        <row r="385">
          <cell r="C385" t="str">
            <v>International Shares - Infrastructure</v>
          </cell>
          <cell r="D385"/>
          <cell r="E385"/>
          <cell r="F385"/>
          <cell r="G385"/>
          <cell r="H385"/>
          <cell r="I385"/>
          <cell r="J385"/>
          <cell r="K385"/>
          <cell r="L385"/>
          <cell r="M385"/>
          <cell r="N385"/>
          <cell r="O385"/>
          <cell r="P385"/>
          <cell r="Q385"/>
          <cell r="R385"/>
        </row>
        <row r="386">
          <cell r="C386" t="str">
            <v>Dexus Core Infrastructure Fund (Class A)</v>
          </cell>
          <cell r="D386" t="str">
            <v>TL_CUSTOM_GROUP.OFMSingleClass</v>
          </cell>
          <cell r="E386">
            <v>1</v>
          </cell>
          <cell r="F386" t="str">
            <v>n/a</v>
          </cell>
          <cell r="G386" t="str">
            <v>n/a</v>
          </cell>
          <cell r="H386" t="str">
            <v>TL_CUSTOM_GROUP.ANZSingleClass</v>
          </cell>
          <cell r="I386">
            <v>0.3</v>
          </cell>
          <cell r="J386" t="str">
            <v>n/a</v>
          </cell>
          <cell r="K386" t="str">
            <v>n/a</v>
          </cell>
          <cell r="L386">
            <v>1.2800000000000001E-2</v>
          </cell>
          <cell r="M386">
            <v>2.1904799999999999E-2</v>
          </cell>
          <cell r="N386">
            <v>1.90414E-2</v>
          </cell>
          <cell r="O386">
            <v>3.73408E-2</v>
          </cell>
          <cell r="P386">
            <v>6.2182199999999993E-2</v>
          </cell>
          <cell r="Q386">
            <v>6.4271599999999998E-2</v>
          </cell>
          <cell r="R386">
            <v>7.9213800000000001E-2</v>
          </cell>
        </row>
        <row r="387">
          <cell r="C387" t="str">
            <v>CFML First Sentier Investors Infrastructure Fund</v>
          </cell>
          <cell r="D387" t="str">
            <v>TL_CUSTOM_GROUP.OFMSingleClass</v>
          </cell>
          <cell r="E387">
            <v>1</v>
          </cell>
          <cell r="F387" t="str">
            <v>n/a</v>
          </cell>
          <cell r="G387" t="str">
            <v>n/a</v>
          </cell>
          <cell r="H387" t="str">
            <v>TL_CUSTOM_GROUP.ANZSingleClass</v>
          </cell>
          <cell r="I387">
            <v>0.3</v>
          </cell>
          <cell r="J387" t="str">
            <v>n/a</v>
          </cell>
          <cell r="K387" t="str">
            <v>n/a</v>
          </cell>
          <cell r="L387">
            <v>1.24E-2</v>
          </cell>
          <cell r="M387">
            <v>2.1904799999999999E-2</v>
          </cell>
          <cell r="N387">
            <v>1.90414E-2</v>
          </cell>
          <cell r="O387">
            <v>3.73408E-2</v>
          </cell>
          <cell r="P387">
            <v>6.2182199999999993E-2</v>
          </cell>
          <cell r="Q387">
            <v>6.4271599999999998E-2</v>
          </cell>
          <cell r="R387">
            <v>7.9213800000000001E-2</v>
          </cell>
        </row>
        <row r="388">
          <cell r="C388" t="str">
            <v>Lazard Global Listed Infrastructure Fund</v>
          </cell>
          <cell r="D388" t="str">
            <v>TL_CUSTOM_GROUP.OFMSingleClass</v>
          </cell>
          <cell r="E388">
            <v>1</v>
          </cell>
          <cell r="F388" t="str">
            <v>n/a</v>
          </cell>
          <cell r="G388" t="str">
            <v>n/a</v>
          </cell>
          <cell r="H388" t="str">
            <v>TL_CUSTOM_GROUP.ANZSingleClass</v>
          </cell>
          <cell r="I388">
            <v>0.3</v>
          </cell>
          <cell r="J388" t="str">
            <v>n/a</v>
          </cell>
          <cell r="K388" t="str">
            <v>n/a</v>
          </cell>
          <cell r="L388">
            <v>9.7999999999999997E-3</v>
          </cell>
          <cell r="M388">
            <v>2.1904799999999999E-2</v>
          </cell>
          <cell r="N388">
            <v>1.90414E-2</v>
          </cell>
          <cell r="O388">
            <v>3.73408E-2</v>
          </cell>
          <cell r="P388">
            <v>6.2182199999999993E-2</v>
          </cell>
          <cell r="Q388">
            <v>6.4271599999999998E-2</v>
          </cell>
          <cell r="R388">
            <v>7.9213800000000001E-2</v>
          </cell>
        </row>
        <row r="389">
          <cell r="C389" t="str">
            <v>Macquarie International Infrastructure Securities Fund (Hedged)</v>
          </cell>
          <cell r="D389" t="str">
            <v>TL_CUSTOM_GROUP.OFMSingleClass</v>
          </cell>
          <cell r="E389">
            <v>1</v>
          </cell>
          <cell r="F389" t="str">
            <v>n/a</v>
          </cell>
          <cell r="G389" t="str">
            <v>n/a</v>
          </cell>
          <cell r="H389" t="str">
            <v>TL_CUSTOM_GROUP.ANZSingleClass</v>
          </cell>
          <cell r="I389">
            <v>0.3</v>
          </cell>
          <cell r="J389" t="str">
            <v>n/a</v>
          </cell>
          <cell r="K389" t="str">
            <v>n/a</v>
          </cell>
          <cell r="L389">
            <v>1.01E-2</v>
          </cell>
          <cell r="M389">
            <v>2.1904799999999999E-2</v>
          </cell>
          <cell r="N389">
            <v>1.90414E-2</v>
          </cell>
          <cell r="O389">
            <v>3.73408E-2</v>
          </cell>
          <cell r="P389">
            <v>6.2182199999999993E-2</v>
          </cell>
          <cell r="Q389">
            <v>6.4271599999999998E-2</v>
          </cell>
          <cell r="R389">
            <v>7.9213800000000001E-2</v>
          </cell>
        </row>
        <row r="390">
          <cell r="C390" t="str">
            <v>Magellan Infrastructure Fund</v>
          </cell>
          <cell r="D390" t="str">
            <v>TL_CUSTOM_GROUP.OFMSingleClass</v>
          </cell>
          <cell r="E390">
            <v>1</v>
          </cell>
          <cell r="F390" t="str">
            <v>n/a</v>
          </cell>
          <cell r="G390" t="str">
            <v>n/a</v>
          </cell>
          <cell r="H390" t="str">
            <v>TL_CUSTOM_GROUP.ANZSingleClass</v>
          </cell>
          <cell r="I390">
            <v>0.3</v>
          </cell>
          <cell r="J390" t="str">
            <v>n/a</v>
          </cell>
          <cell r="K390" t="str">
            <v>n/a</v>
          </cell>
          <cell r="L390">
            <v>1.0999999999999999E-2</v>
          </cell>
          <cell r="M390">
            <v>2.1904799999999999E-2</v>
          </cell>
          <cell r="N390">
            <v>1.90414E-2</v>
          </cell>
          <cell r="O390">
            <v>3.73408E-2</v>
          </cell>
          <cell r="P390">
            <v>6.2182199999999993E-2</v>
          </cell>
          <cell r="Q390">
            <v>6.4271599999999998E-2</v>
          </cell>
          <cell r="R390">
            <v>7.9213800000000001E-2</v>
          </cell>
        </row>
        <row r="391">
          <cell r="C391" t="str">
            <v>Magellan Infrastructure Fund (Unhedged)</v>
          </cell>
          <cell r="D391" t="str">
            <v>TL_CUSTOM_GROUP.OFMSingleClass</v>
          </cell>
          <cell r="E391">
            <v>1</v>
          </cell>
          <cell r="F391" t="str">
            <v>n/a</v>
          </cell>
          <cell r="G391" t="str">
            <v>n/a</v>
          </cell>
          <cell r="H391" t="str">
            <v>TL_CUSTOM_GROUP.ANZSingleClass</v>
          </cell>
          <cell r="I391">
            <v>0.3</v>
          </cell>
          <cell r="J391" t="str">
            <v>n/a</v>
          </cell>
          <cell r="K391" t="str">
            <v>n/a</v>
          </cell>
          <cell r="L391">
            <v>1.1000000000000001E-2</v>
          </cell>
          <cell r="M391">
            <v>2.1904799999999999E-2</v>
          </cell>
          <cell r="N391">
            <v>1.90414E-2</v>
          </cell>
          <cell r="O391">
            <v>3.73408E-2</v>
          </cell>
          <cell r="P391">
            <v>6.2182199999999993E-2</v>
          </cell>
          <cell r="Q391">
            <v>6.4271599999999998E-2</v>
          </cell>
          <cell r="R391">
            <v>7.9213800000000001E-2</v>
          </cell>
        </row>
        <row r="392">
          <cell r="C392" t="str">
            <v>ClearBridge RARE Infrastructure Value Fund - Hedged</v>
          </cell>
          <cell r="D392" t="str">
            <v>TL_CUSTOM_GROUP.OFMSingleClass</v>
          </cell>
          <cell r="E392">
            <v>1</v>
          </cell>
          <cell r="F392" t="str">
            <v>n/a</v>
          </cell>
          <cell r="G392" t="str">
            <v>n/a</v>
          </cell>
          <cell r="H392" t="str">
            <v>TL_CUSTOM_GROUP.ANZSingleClass</v>
          </cell>
          <cell r="I392">
            <v>0.3</v>
          </cell>
          <cell r="J392" t="str">
            <v>n/a</v>
          </cell>
          <cell r="K392" t="str">
            <v>n/a</v>
          </cell>
          <cell r="L392">
            <v>1.03E-2</v>
          </cell>
          <cell r="M392">
            <v>2.1904799999999999E-2</v>
          </cell>
          <cell r="N392">
            <v>1.90414E-2</v>
          </cell>
          <cell r="O392">
            <v>3.73408E-2</v>
          </cell>
          <cell r="P392">
            <v>6.2182199999999993E-2</v>
          </cell>
          <cell r="Q392">
            <v>6.4271599999999998E-2</v>
          </cell>
          <cell r="R392">
            <v>7.9213800000000001E-2</v>
          </cell>
        </row>
        <row r="393">
          <cell r="C393" t="str">
            <v>ClearBridge RARE Infrastructure Value Fund</v>
          </cell>
          <cell r="D393" t="str">
            <v>TL_CUSTOM_GROUP.OFMSingleClass</v>
          </cell>
          <cell r="E393">
            <v>1</v>
          </cell>
          <cell r="F393" t="str">
            <v>n/a</v>
          </cell>
          <cell r="G393" t="str">
            <v>n/a</v>
          </cell>
          <cell r="H393" t="str">
            <v>TL_CUSTOM_GROUP.ANZSingleClass</v>
          </cell>
          <cell r="I393">
            <v>0.3</v>
          </cell>
          <cell r="J393" t="str">
            <v>n/a</v>
          </cell>
          <cell r="K393" t="str">
            <v>n/a</v>
          </cell>
          <cell r="L393">
            <v>9.7000000000000003E-3</v>
          </cell>
          <cell r="M393">
            <v>2.1904799999999999E-2</v>
          </cell>
          <cell r="N393">
            <v>1.90414E-2</v>
          </cell>
          <cell r="O393">
            <v>3.73408E-2</v>
          </cell>
          <cell r="P393">
            <v>6.2182199999999993E-2</v>
          </cell>
          <cell r="Q393">
            <v>6.4271599999999998E-2</v>
          </cell>
          <cell r="R393">
            <v>7.9213800000000001E-2</v>
          </cell>
        </row>
        <row r="394">
          <cell r="C394" t="str">
            <v>Russell Investments Global Listed Infrastructure Fund ($A Hedged Class A)</v>
          </cell>
          <cell r="D394" t="str">
            <v>TL_CUSTOM_GROUP.OFMSingleClass</v>
          </cell>
          <cell r="E394">
            <v>1</v>
          </cell>
          <cell r="F394" t="str">
            <v>n/a</v>
          </cell>
          <cell r="G394" t="str">
            <v>n/a</v>
          </cell>
          <cell r="H394" t="str">
            <v>TL_CUSTOM_GROUP.ANZSingleClass</v>
          </cell>
          <cell r="I394">
            <v>0.3</v>
          </cell>
          <cell r="J394" t="str">
            <v>n/a</v>
          </cell>
          <cell r="K394" t="str">
            <v>n/a</v>
          </cell>
          <cell r="L394">
            <v>1.2E-2</v>
          </cell>
          <cell r="M394">
            <v>2.1904799999999999E-2</v>
          </cell>
          <cell r="N394">
            <v>1.90414E-2</v>
          </cell>
          <cell r="O394">
            <v>3.73408E-2</v>
          </cell>
          <cell r="P394">
            <v>6.2182199999999993E-2</v>
          </cell>
          <cell r="Q394">
            <v>6.4271599999999998E-2</v>
          </cell>
          <cell r="R394">
            <v>7.9213800000000001E-2</v>
          </cell>
        </row>
        <row r="395">
          <cell r="C395" t="str">
            <v>Vanguard Global Infrastructure Index Fund (Hedged)</v>
          </cell>
          <cell r="D395" t="str">
            <v>TL_CUSTOM_GROUP.OFMSingleClass</v>
          </cell>
          <cell r="E395">
            <v>1</v>
          </cell>
          <cell r="F395" t="str">
            <v>n/a</v>
          </cell>
          <cell r="G395" t="str">
            <v>n/a</v>
          </cell>
          <cell r="H395" t="str">
            <v>TL_CUSTOM_GROUP.ANZSingleClass</v>
          </cell>
          <cell r="I395">
            <v>0.3</v>
          </cell>
          <cell r="J395" t="str">
            <v>n/a</v>
          </cell>
          <cell r="K395" t="str">
            <v>n/a</v>
          </cell>
          <cell r="L395">
            <v>5.5000000000000005E-3</v>
          </cell>
          <cell r="M395">
            <v>2.1904799999999999E-2</v>
          </cell>
          <cell r="N395">
            <v>1.90414E-2</v>
          </cell>
          <cell r="O395">
            <v>3.73408E-2</v>
          </cell>
          <cell r="P395">
            <v>6.2182199999999993E-2</v>
          </cell>
          <cell r="Q395">
            <v>6.4271599999999998E-2</v>
          </cell>
          <cell r="R395">
            <v>7.9213800000000001E-2</v>
          </cell>
        </row>
        <row r="396">
          <cell r="C396"/>
          <cell r="D396"/>
          <cell r="E396"/>
          <cell r="F396"/>
          <cell r="G396"/>
          <cell r="H396"/>
          <cell r="I396"/>
          <cell r="J396"/>
          <cell r="K396"/>
          <cell r="L396"/>
          <cell r="M396"/>
          <cell r="N396"/>
          <cell r="O396"/>
          <cell r="P396"/>
          <cell r="Q396"/>
          <cell r="R396"/>
        </row>
        <row r="397">
          <cell r="C397" t="str">
            <v>International Shares - Specialist</v>
          </cell>
          <cell r="D397"/>
          <cell r="E397"/>
          <cell r="F397"/>
          <cell r="G397"/>
          <cell r="H397"/>
          <cell r="I397"/>
          <cell r="J397"/>
          <cell r="K397"/>
          <cell r="L397"/>
          <cell r="M397"/>
          <cell r="N397"/>
          <cell r="O397"/>
          <cell r="P397"/>
          <cell r="Q397"/>
          <cell r="R397"/>
        </row>
        <row r="398">
          <cell r="C398" t="str">
            <v>Acadian Global Managed Volatility Equity Fund</v>
          </cell>
          <cell r="D398" t="str">
            <v>TL_CUSTOM_GROUP.OFMSingleClass</v>
          </cell>
          <cell r="E398">
            <v>1</v>
          </cell>
          <cell r="F398" t="str">
            <v>n/a</v>
          </cell>
          <cell r="G398" t="str">
            <v>n/a</v>
          </cell>
          <cell r="H398" t="str">
            <v>TL_CUSTOM_GROUP.ANZSingleClass</v>
          </cell>
          <cell r="I398">
            <v>0.3</v>
          </cell>
          <cell r="J398" t="str">
            <v>n/a</v>
          </cell>
          <cell r="K398" t="str">
            <v>n/a</v>
          </cell>
          <cell r="L398">
            <v>6.3E-3</v>
          </cell>
          <cell r="M398">
            <v>2.1904799999999999E-2</v>
          </cell>
          <cell r="N398">
            <v>1.90414E-2</v>
          </cell>
          <cell r="O398">
            <v>3.73408E-2</v>
          </cell>
          <cell r="P398">
            <v>6.2182199999999993E-2</v>
          </cell>
          <cell r="Q398">
            <v>6.4271599999999998E-2</v>
          </cell>
          <cell r="R398">
            <v>7.9213800000000001E-2</v>
          </cell>
        </row>
        <row r="399">
          <cell r="C399" t="str">
            <v>Platinum International Technology Fund</v>
          </cell>
          <cell r="D399" t="str">
            <v>TL_CUSTOM_GROUP.OFMSingleClass</v>
          </cell>
          <cell r="E399">
            <v>1</v>
          </cell>
          <cell r="F399" t="str">
            <v>n/a</v>
          </cell>
          <cell r="G399" t="str">
            <v>n/a</v>
          </cell>
          <cell r="H399" t="str">
            <v>TL_CUSTOM_GROUP.ANZSingleClass</v>
          </cell>
          <cell r="I399">
            <v>0.3</v>
          </cell>
          <cell r="J399" t="str">
            <v>n/a</v>
          </cell>
          <cell r="K399" t="str">
            <v>n/a</v>
          </cell>
          <cell r="L399">
            <v>1.37E-2</v>
          </cell>
          <cell r="M399">
            <v>2.1904799999999999E-2</v>
          </cell>
          <cell r="N399">
            <v>1.90414E-2</v>
          </cell>
          <cell r="O399">
            <v>3.73408E-2</v>
          </cell>
          <cell r="P399">
            <v>6.2182199999999993E-2</v>
          </cell>
          <cell r="Q399">
            <v>6.4271599999999998E-2</v>
          </cell>
          <cell r="R399">
            <v>7.9213800000000001E-2</v>
          </cell>
        </row>
        <row r="400">
          <cell r="C400" t="str">
            <v>Stewart Investors Worldwide Sustainability Fund</v>
          </cell>
          <cell r="D400" t="str">
            <v>TL_CUSTOM_GROUP.OFMSingleClass</v>
          </cell>
          <cell r="E400">
            <v>1</v>
          </cell>
          <cell r="F400" t="str">
            <v>n/a</v>
          </cell>
          <cell r="G400" t="str">
            <v>n/a</v>
          </cell>
          <cell r="H400" t="str">
            <v>TL_CUSTOM_GROUP.ANZSingleClass</v>
          </cell>
          <cell r="I400">
            <v>0.3</v>
          </cell>
          <cell r="J400" t="str">
            <v>n/a</v>
          </cell>
          <cell r="K400" t="str">
            <v>n/a</v>
          </cell>
          <cell r="L400">
            <v>7.4999999999999997E-3</v>
          </cell>
          <cell r="M400">
            <v>2.1904799999999999E-2</v>
          </cell>
          <cell r="N400">
            <v>1.90414E-2</v>
          </cell>
          <cell r="O400">
            <v>3.73408E-2</v>
          </cell>
          <cell r="P400">
            <v>6.2182199999999993E-2</v>
          </cell>
          <cell r="Q400">
            <v>6.4271599999999998E-2</v>
          </cell>
          <cell r="R400">
            <v>7.9213800000000001E-2</v>
          </cell>
        </row>
        <row r="401">
          <cell r="C401"/>
          <cell r="D401"/>
          <cell r="E401"/>
          <cell r="F401"/>
          <cell r="G401"/>
          <cell r="H401"/>
          <cell r="I401"/>
          <cell r="J401"/>
          <cell r="K401"/>
          <cell r="L401"/>
          <cell r="M401"/>
          <cell r="N401"/>
          <cell r="O401"/>
          <cell r="P401"/>
          <cell r="Q401"/>
          <cell r="R401"/>
        </row>
        <row r="402">
          <cell r="C402" t="str">
            <v>Alternatives/Hedge Funds</v>
          </cell>
          <cell r="D402"/>
          <cell r="E402"/>
          <cell r="F402"/>
          <cell r="G402"/>
          <cell r="H402"/>
          <cell r="I402"/>
          <cell r="J402"/>
          <cell r="K402"/>
          <cell r="L402"/>
          <cell r="M402"/>
          <cell r="N402"/>
          <cell r="O402"/>
          <cell r="P402"/>
          <cell r="Q402"/>
          <cell r="R402"/>
        </row>
        <row r="403">
          <cell r="C403" t="str">
            <v>Apis Global Long/Short Fund (Wholesale Class)</v>
          </cell>
          <cell r="D403" t="str">
            <v>TL_CUSTOM_GROUP.OFMAlternativesLiquidity</v>
          </cell>
          <cell r="E403">
            <v>1</v>
          </cell>
          <cell r="F403" t="str">
            <v>n/a</v>
          </cell>
          <cell r="G403" t="str">
            <v>n/a</v>
          </cell>
          <cell r="H403" t="str">
            <v>TL_CUSTOM_GROUP.ANZAlternativesLiquidity</v>
          </cell>
          <cell r="I403">
            <v>0.2</v>
          </cell>
          <cell r="J403" t="str">
            <v>TL_CUSTOM_GROUP.ANZLiquidity</v>
          </cell>
          <cell r="K403">
            <v>0.4</v>
          </cell>
          <cell r="L403">
            <v>3.1100000000000003E-2</v>
          </cell>
          <cell r="M403">
            <v>2.1904799999999999E-2</v>
          </cell>
          <cell r="N403">
            <v>1.90414E-2</v>
          </cell>
          <cell r="O403">
            <v>3.73408E-2</v>
          </cell>
          <cell r="P403">
            <v>6.2182199999999993E-2</v>
          </cell>
          <cell r="Q403">
            <v>6.4271599999999998E-2</v>
          </cell>
          <cell r="R403">
            <v>7.9213800000000001E-2</v>
          </cell>
        </row>
        <row r="404">
          <cell r="C404" t="str">
            <v>GMO Systematic Global Macro Trust</v>
          </cell>
          <cell r="D404" t="str">
            <v>TL_CUSTOM_GROUP.OFMAlternativesLiquidity</v>
          </cell>
          <cell r="E404">
            <v>1</v>
          </cell>
          <cell r="F404" t="str">
            <v>n/a</v>
          </cell>
          <cell r="G404" t="str">
            <v>n/a</v>
          </cell>
          <cell r="H404" t="str">
            <v>TL_CUSTOM_GROUP.ANZAlternativesLiquidity</v>
          </cell>
          <cell r="I404">
            <v>0.2</v>
          </cell>
          <cell r="J404" t="str">
            <v>TL_CUSTOM_GROUP.ANZLiquidity</v>
          </cell>
          <cell r="K404">
            <v>0.4</v>
          </cell>
          <cell r="L404">
            <v>1.0800000000000001E-2</v>
          </cell>
          <cell r="M404">
            <v>2.1904799999999999E-2</v>
          </cell>
          <cell r="N404">
            <v>1.90414E-2</v>
          </cell>
          <cell r="O404">
            <v>3.73408E-2</v>
          </cell>
          <cell r="P404">
            <v>6.2182199999999993E-2</v>
          </cell>
          <cell r="Q404">
            <v>6.4271599999999998E-2</v>
          </cell>
          <cell r="R404">
            <v>7.9213800000000001E-2</v>
          </cell>
        </row>
        <row r="405">
          <cell r="C405" t="str">
            <v>Ironbark GCM Global Macro Fund</v>
          </cell>
          <cell r="D405" t="str">
            <v>TL_CUSTOM_GROUP.OFMAlternativesLiquidity</v>
          </cell>
          <cell r="E405">
            <v>1</v>
          </cell>
          <cell r="F405" t="str">
            <v>n/a</v>
          </cell>
          <cell r="G405" t="str">
            <v>n/a</v>
          </cell>
          <cell r="H405" t="str">
            <v>TL_CUSTOM_GROUP.ANZAlternativesLiquidity</v>
          </cell>
          <cell r="I405">
            <v>0.2</v>
          </cell>
          <cell r="J405" t="str">
            <v>n/a</v>
          </cell>
          <cell r="K405" t="str">
            <v>n/a</v>
          </cell>
          <cell r="L405">
            <v>2.5300000000000003E-2</v>
          </cell>
          <cell r="M405">
            <v>2.1904799999999999E-2</v>
          </cell>
          <cell r="N405">
            <v>1.90414E-2</v>
          </cell>
          <cell r="O405">
            <v>3.73408E-2</v>
          </cell>
          <cell r="P405">
            <v>6.2182199999999993E-2</v>
          </cell>
          <cell r="Q405">
            <v>6.4271599999999998E-2</v>
          </cell>
          <cell r="R405">
            <v>7.9213800000000001E-2</v>
          </cell>
        </row>
        <row r="406">
          <cell r="C406" t="str">
            <v>Man AHL Alpha (AUD) Fund</v>
          </cell>
          <cell r="D406" t="str">
            <v>TL_CUSTOM_GROUP.OFMAlternativesLiquidity</v>
          </cell>
          <cell r="E406">
            <v>1</v>
          </cell>
          <cell r="F406" t="str">
            <v>n/a</v>
          </cell>
          <cell r="G406" t="str">
            <v>n/a</v>
          </cell>
          <cell r="H406" t="str">
            <v>TL_CUSTOM_GROUP.ANZAlternativesLiquidity</v>
          </cell>
          <cell r="I406">
            <v>0.2</v>
          </cell>
          <cell r="J406" t="str">
            <v>n/a</v>
          </cell>
          <cell r="K406" t="str">
            <v>n/a</v>
          </cell>
          <cell r="L406">
            <v>2.86E-2</v>
          </cell>
          <cell r="M406">
            <v>2.1904799999999999E-2</v>
          </cell>
          <cell r="N406">
            <v>1.90414E-2</v>
          </cell>
          <cell r="O406">
            <v>3.73408E-2</v>
          </cell>
          <cell r="P406">
            <v>6.2182199999999993E-2</v>
          </cell>
          <cell r="Q406">
            <v>6.4271599999999998E-2</v>
          </cell>
          <cell r="R406">
            <v>7.9213800000000001E-2</v>
          </cell>
        </row>
        <row r="407">
          <cell r="C407" t="str">
            <v>OnePath Alternatives Growth Fund</v>
          </cell>
          <cell r="D407" t="str">
            <v>TL_CUSTOM_GROUP.OFMAlternativesLiquidity</v>
          </cell>
          <cell r="E407">
            <v>1</v>
          </cell>
          <cell r="F407" t="str">
            <v>n/a</v>
          </cell>
          <cell r="G407" t="str">
            <v>n/a</v>
          </cell>
          <cell r="H407" t="str">
            <v>TL_CUSTOM_GROUP.ANZAlternativesLiquidity</v>
          </cell>
          <cell r="I407">
            <v>0.2</v>
          </cell>
          <cell r="J407" t="str">
            <v>n/a</v>
          </cell>
          <cell r="K407" t="str">
            <v>n/a</v>
          </cell>
          <cell r="L407">
            <v>1.7399999999999999E-2</v>
          </cell>
          <cell r="M407">
            <v>2.1904799999999999E-2</v>
          </cell>
          <cell r="N407">
            <v>1.90414E-2</v>
          </cell>
          <cell r="O407">
            <v>3.73408E-2</v>
          </cell>
          <cell r="P407">
            <v>6.2182199999999993E-2</v>
          </cell>
          <cell r="Q407">
            <v>6.4271599999999998E-2</v>
          </cell>
          <cell r="R407">
            <v>7.9213800000000001E-2</v>
          </cell>
        </row>
        <row r="408">
          <cell r="C408" t="str">
            <v>Winton Global Alpha Fund</v>
          </cell>
          <cell r="D408" t="str">
            <v>TL_CUSTOM_GROUP.OFMAlternativesLiquidity</v>
          </cell>
          <cell r="E408">
            <v>1</v>
          </cell>
          <cell r="F408" t="str">
            <v>n/a</v>
          </cell>
          <cell r="G408" t="str">
            <v>n/a</v>
          </cell>
          <cell r="H408" t="str">
            <v>TL_CUSTOM_GROUP.ANZAlternativesLiquidity</v>
          </cell>
          <cell r="I408">
            <v>0.2</v>
          </cell>
          <cell r="J408" t="str">
            <v>n/a</v>
          </cell>
          <cell r="K408" t="str">
            <v>n/a</v>
          </cell>
          <cell r="L408">
            <v>1.9199999999999998E-2</v>
          </cell>
          <cell r="M408">
            <v>2.1904799999999999E-2</v>
          </cell>
          <cell r="N408">
            <v>1.90414E-2</v>
          </cell>
          <cell r="O408">
            <v>3.73408E-2</v>
          </cell>
          <cell r="P408">
            <v>6.2182199999999993E-2</v>
          </cell>
          <cell r="Q408">
            <v>6.4271599999999998E-2</v>
          </cell>
          <cell r="R408">
            <v>7.9213800000000001E-2</v>
          </cell>
        </row>
        <row r="409">
          <cell r="C409"/>
          <cell r="D409"/>
          <cell r="E409"/>
          <cell r="F409"/>
          <cell r="G409"/>
          <cell r="H409"/>
          <cell r="I409"/>
          <cell r="J409"/>
          <cell r="K409"/>
          <cell r="L409"/>
          <cell r="M409"/>
          <cell r="N409"/>
          <cell r="O409"/>
          <cell r="P409"/>
          <cell r="Q409"/>
          <cell r="R409"/>
        </row>
        <row r="410">
          <cell r="C410" t="str">
            <v>Multisector</v>
          </cell>
          <cell r="D410"/>
          <cell r="E410"/>
          <cell r="F410"/>
          <cell r="G410"/>
          <cell r="H410"/>
          <cell r="I410"/>
          <cell r="J410"/>
          <cell r="K410"/>
          <cell r="L410"/>
          <cell r="M410"/>
          <cell r="N410"/>
          <cell r="O410"/>
          <cell r="P410"/>
          <cell r="Q410"/>
          <cell r="R410"/>
        </row>
        <row r="411">
          <cell r="C411" t="str">
            <v>BlackRock iShares Enhanced Strategic Conservative SMA^^</v>
          </cell>
          <cell r="D411" t="str">
            <v>TL_CUSTOM_GROUP.OFMMultiAsset</v>
          </cell>
          <cell r="E411">
            <v>1</v>
          </cell>
          <cell r="F411" t="str">
            <v>n/a</v>
          </cell>
          <cell r="G411" t="str">
            <v>n/a</v>
          </cell>
          <cell r="H411" t="str">
            <v>TL_CUSTOM_GROUP.ANZMultiAsset</v>
          </cell>
          <cell r="I411">
            <v>1</v>
          </cell>
          <cell r="J411" t="str">
            <v>n/a</v>
          </cell>
          <cell r="K411" t="str">
            <v>n/a</v>
          </cell>
          <cell r="L411">
            <v>3.4199999999999999E-3</v>
          </cell>
          <cell r="M411">
            <v>2.1904799999999999E-2</v>
          </cell>
          <cell r="N411">
            <v>1.90414E-2</v>
          </cell>
          <cell r="O411">
            <v>3.73408E-2</v>
          </cell>
          <cell r="P411">
            <v>6.2182199999999993E-2</v>
          </cell>
          <cell r="Q411">
            <v>6.4271599999999998E-2</v>
          </cell>
          <cell r="R411">
            <v>7.9213800000000001E-2</v>
          </cell>
        </row>
        <row r="412">
          <cell r="C412" t="str">
            <v>BlackRock iShares Enhanced Strategic Moderate SMA^^</v>
          </cell>
          <cell r="D412" t="str">
            <v>TL_CUSTOM_GROUP.OFMMultiAsset</v>
          </cell>
          <cell r="E412">
            <v>1</v>
          </cell>
          <cell r="F412" t="str">
            <v>n/a</v>
          </cell>
          <cell r="G412" t="str">
            <v>n/a</v>
          </cell>
          <cell r="H412" t="str">
            <v>TL_CUSTOM_GROUP.ANZMultiAsset</v>
          </cell>
          <cell r="I412">
            <v>1</v>
          </cell>
          <cell r="J412" t="str">
            <v>n/a</v>
          </cell>
          <cell r="K412" t="str">
            <v>n/a</v>
          </cell>
          <cell r="L412">
            <v>3.5400000000000002E-3</v>
          </cell>
          <cell r="M412">
            <v>2.1904799999999999E-2</v>
          </cell>
          <cell r="N412">
            <v>1.90414E-2</v>
          </cell>
          <cell r="O412">
            <v>3.73408E-2</v>
          </cell>
          <cell r="P412">
            <v>6.2182199999999993E-2</v>
          </cell>
          <cell r="Q412">
            <v>6.4271599999999998E-2</v>
          </cell>
          <cell r="R412">
            <v>7.9213800000000001E-2</v>
          </cell>
        </row>
        <row r="413">
          <cell r="C413" t="str">
            <v>BlackRock iShares Enhanced Strategic Balanced SMA^^</v>
          </cell>
          <cell r="D413" t="str">
            <v>TL_CUSTOM_GROUP.OFMMultiAsset</v>
          </cell>
          <cell r="E413">
            <v>1</v>
          </cell>
          <cell r="F413" t="str">
            <v>n/a</v>
          </cell>
          <cell r="G413" t="str">
            <v>n/a</v>
          </cell>
          <cell r="H413" t="str">
            <v>TL_CUSTOM_GROUP.ANZMultiAsset</v>
          </cell>
          <cell r="I413">
            <v>1</v>
          </cell>
          <cell r="J413" t="str">
            <v>n/a</v>
          </cell>
          <cell r="K413" t="str">
            <v>n/a</v>
          </cell>
          <cell r="L413">
            <v>3.7499999999999999E-3</v>
          </cell>
          <cell r="M413">
            <v>2.1904799999999999E-2</v>
          </cell>
          <cell r="N413">
            <v>1.90414E-2</v>
          </cell>
          <cell r="O413">
            <v>3.73408E-2</v>
          </cell>
          <cell r="P413">
            <v>6.2182199999999993E-2</v>
          </cell>
          <cell r="Q413">
            <v>6.4271599999999998E-2</v>
          </cell>
          <cell r="R413">
            <v>7.9213800000000001E-2</v>
          </cell>
        </row>
        <row r="414">
          <cell r="C414" t="str">
            <v>BlackRock iShares Enhanced Strategic Growth SMA^^</v>
          </cell>
          <cell r="D414" t="str">
            <v>TL_CUSTOM_GROUP.OFMMultiAsset</v>
          </cell>
          <cell r="E414">
            <v>1</v>
          </cell>
          <cell r="F414" t="str">
            <v>n/a</v>
          </cell>
          <cell r="G414" t="str">
            <v>n/a</v>
          </cell>
          <cell r="H414" t="str">
            <v>TL_CUSTOM_GROUP.ANZMultiAsset</v>
          </cell>
          <cell r="I414">
            <v>1</v>
          </cell>
          <cell r="J414" t="str">
            <v>n/a</v>
          </cell>
          <cell r="K414" t="str">
            <v>n/a</v>
          </cell>
          <cell r="L414">
            <v>3.7799999999999999E-3</v>
          </cell>
          <cell r="M414">
            <v>2.1904799999999999E-2</v>
          </cell>
          <cell r="N414">
            <v>1.90414E-2</v>
          </cell>
          <cell r="O414">
            <v>3.73408E-2</v>
          </cell>
          <cell r="P414">
            <v>6.2182199999999993E-2</v>
          </cell>
          <cell r="Q414">
            <v>6.4271599999999998E-2</v>
          </cell>
          <cell r="R414">
            <v>7.9213800000000001E-2</v>
          </cell>
        </row>
        <row r="415">
          <cell r="C415" t="str">
            <v>BlackRock iShares Enhanced Strategic Aggressive SMA^^</v>
          </cell>
          <cell r="D415" t="str">
            <v>TL_CUSTOM_GROUP.OFMMultiAsset</v>
          </cell>
          <cell r="E415">
            <v>1</v>
          </cell>
          <cell r="F415" t="str">
            <v>n/a</v>
          </cell>
          <cell r="G415" t="str">
            <v>n/a</v>
          </cell>
          <cell r="H415" t="str">
            <v>TL_CUSTOM_GROUP.ANZMultiAsset</v>
          </cell>
          <cell r="I415">
            <v>1</v>
          </cell>
          <cell r="J415" t="str">
            <v>n/a</v>
          </cell>
          <cell r="K415" t="str">
            <v>n/a</v>
          </cell>
          <cell r="L415">
            <v>3.8400000000000001E-3</v>
          </cell>
          <cell r="M415">
            <v>2.1904799999999999E-2</v>
          </cell>
          <cell r="N415">
            <v>1.90414E-2</v>
          </cell>
          <cell r="O415">
            <v>3.73408E-2</v>
          </cell>
          <cell r="P415">
            <v>6.2182199999999993E-2</v>
          </cell>
          <cell r="Q415">
            <v>6.4271599999999998E-2</v>
          </cell>
          <cell r="R415">
            <v>7.9213800000000001E-2</v>
          </cell>
        </row>
        <row r="416">
          <cell r="C416" t="str">
            <v>MLC Premium Growth 85 SMA**</v>
          </cell>
          <cell r="D416" t="str">
            <v>TL_CUSTOM_GROUP.OFMMultiAsset</v>
          </cell>
          <cell r="E416">
            <v>1</v>
          </cell>
          <cell r="F416" t="str">
            <v>n/a</v>
          </cell>
          <cell r="G416" t="str">
            <v>n/a</v>
          </cell>
          <cell r="H416" t="str">
            <v>TL_CUSTOM_GROUP.ANZMultiAsset</v>
          </cell>
          <cell r="I416">
            <v>1</v>
          </cell>
          <cell r="J416" t="str">
            <v>n/a</v>
          </cell>
          <cell r="K416" t="str">
            <v>n/a</v>
          </cell>
          <cell r="L416">
            <v>1.24E-2</v>
          </cell>
          <cell r="M416"/>
          <cell r="N416"/>
          <cell r="O416"/>
          <cell r="P416"/>
          <cell r="Q416"/>
          <cell r="R416"/>
        </row>
        <row r="417">
          <cell r="C417" t="str">
            <v>MLC Premium Balanced 70 SMA**</v>
          </cell>
          <cell r="D417" t="str">
            <v>TL_CUSTOM_GROUP.OFMMultiAsset</v>
          </cell>
          <cell r="E417">
            <v>1</v>
          </cell>
          <cell r="F417" t="str">
            <v>n/a</v>
          </cell>
          <cell r="G417" t="str">
            <v>n/a</v>
          </cell>
          <cell r="H417" t="str">
            <v>TL_CUSTOM_GROUP.ANZMultiAsset</v>
          </cell>
          <cell r="I417">
            <v>1</v>
          </cell>
          <cell r="J417" t="str">
            <v>n/a</v>
          </cell>
          <cell r="K417" t="str">
            <v>n/a</v>
          </cell>
          <cell r="L417">
            <v>1.11E-2</v>
          </cell>
          <cell r="M417"/>
          <cell r="N417"/>
          <cell r="O417"/>
          <cell r="P417"/>
          <cell r="Q417"/>
          <cell r="R417"/>
        </row>
        <row r="418">
          <cell r="C418" t="str">
            <v>MLC Premium Moderate 50 SMA**</v>
          </cell>
          <cell r="D418" t="str">
            <v>TL_CUSTOM_GROUP.OFMMultiAsset</v>
          </cell>
          <cell r="E418">
            <v>1</v>
          </cell>
          <cell r="F418" t="str">
            <v>n/a</v>
          </cell>
          <cell r="G418" t="str">
            <v>n/a</v>
          </cell>
          <cell r="H418" t="str">
            <v>TL_CUSTOM_GROUP.ANZMultiAsset</v>
          </cell>
          <cell r="I418">
            <v>1</v>
          </cell>
          <cell r="J418" t="str">
            <v>n/a</v>
          </cell>
          <cell r="K418" t="str">
            <v>n/a</v>
          </cell>
          <cell r="L418">
            <v>9.4999999999999998E-3</v>
          </cell>
          <cell r="M418"/>
          <cell r="N418"/>
          <cell r="O418"/>
          <cell r="P418"/>
          <cell r="Q418"/>
          <cell r="R418"/>
        </row>
        <row r="419">
          <cell r="C419" t="str">
            <v>MLC Value Growth 85 SMA**</v>
          </cell>
          <cell r="D419" t="str">
            <v>TL_CUSTOM_GROUP.OFMMultiAsset</v>
          </cell>
          <cell r="E419">
            <v>1</v>
          </cell>
          <cell r="F419" t="str">
            <v>n/a</v>
          </cell>
          <cell r="G419" t="str">
            <v>n/a</v>
          </cell>
          <cell r="H419" t="str">
            <v>TL_CUSTOM_GROUP.ANZMultiAsset</v>
          </cell>
          <cell r="I419">
            <v>1</v>
          </cell>
          <cell r="J419" t="str">
            <v>n/a</v>
          </cell>
          <cell r="K419" t="str">
            <v>n/a</v>
          </cell>
          <cell r="L419">
            <v>6.0000000000000001E-3</v>
          </cell>
          <cell r="M419"/>
          <cell r="N419"/>
          <cell r="O419"/>
          <cell r="P419"/>
          <cell r="Q419"/>
          <cell r="R419"/>
        </row>
        <row r="420">
          <cell r="C420" t="str">
            <v>MLC Value Balanced 70 SMA**</v>
          </cell>
          <cell r="D420" t="str">
            <v>TL_CUSTOM_GROUP.OFMMultiAsset</v>
          </cell>
          <cell r="E420">
            <v>1</v>
          </cell>
          <cell r="F420" t="str">
            <v>n/a</v>
          </cell>
          <cell r="G420" t="str">
            <v>n/a</v>
          </cell>
          <cell r="H420" t="str">
            <v>TL_CUSTOM_GROUP.ANZMultiAsset</v>
          </cell>
          <cell r="I420">
            <v>1</v>
          </cell>
          <cell r="J420" t="str">
            <v>n/a</v>
          </cell>
          <cell r="K420" t="str">
            <v>n/a</v>
          </cell>
          <cell r="L420">
            <v>6.1000000000000004E-3</v>
          </cell>
          <cell r="M420"/>
          <cell r="N420"/>
          <cell r="O420"/>
          <cell r="P420"/>
          <cell r="Q420"/>
          <cell r="R420"/>
        </row>
        <row r="421">
          <cell r="C421" t="str">
            <v>MLC Value Moderate 50 SMA**</v>
          </cell>
          <cell r="D421" t="str">
            <v>TL_CUSTOM_GROUP.OFMMultiAsset</v>
          </cell>
          <cell r="E421">
            <v>1</v>
          </cell>
          <cell r="F421" t="str">
            <v>n/a</v>
          </cell>
          <cell r="G421" t="str">
            <v>n/a</v>
          </cell>
          <cell r="H421" t="str">
            <v>TL_CUSTOM_GROUP.ANZMultiAsset</v>
          </cell>
          <cell r="I421">
            <v>1</v>
          </cell>
          <cell r="J421" t="str">
            <v>n/a</v>
          </cell>
          <cell r="K421" t="str">
            <v>n/a</v>
          </cell>
          <cell r="L421">
            <v>6.1000000000000004E-3</v>
          </cell>
          <cell r="M421"/>
          <cell r="N421"/>
          <cell r="O421"/>
          <cell r="P421"/>
          <cell r="Q421"/>
          <cell r="R421"/>
        </row>
        <row r="422">
          <cell r="C422" t="str">
            <v>Wealthtrac Conservative SMA^^</v>
          </cell>
          <cell r="D422" t="str">
            <v>TL_CUSTOM_GROUP.OFMMultiAsset</v>
          </cell>
          <cell r="E422">
            <v>1</v>
          </cell>
          <cell r="F422" t="str">
            <v>n/a</v>
          </cell>
          <cell r="G422" t="str">
            <v>n/a</v>
          </cell>
          <cell r="H422" t="str">
            <v>TL_CUSTOM_GROUP.ANZMultiAsset</v>
          </cell>
          <cell r="I422">
            <v>1</v>
          </cell>
          <cell r="J422" t="str">
            <v>n/a</v>
          </cell>
          <cell r="K422" t="str">
            <v>n/a</v>
          </cell>
          <cell r="L422">
            <v>1.022E-2</v>
          </cell>
          <cell r="M422">
            <v>2.1904799999999999E-2</v>
          </cell>
          <cell r="N422">
            <v>1.90414E-2</v>
          </cell>
          <cell r="O422">
            <v>3.73408E-2</v>
          </cell>
          <cell r="P422">
            <v>6.2182199999999993E-2</v>
          </cell>
          <cell r="Q422">
            <v>6.4271599999999998E-2</v>
          </cell>
          <cell r="R422">
            <v>7.9213800000000001E-2</v>
          </cell>
        </row>
        <row r="423">
          <cell r="C423" t="str">
            <v>Wealthtrac Moderate SMA^^</v>
          </cell>
          <cell r="D423" t="str">
            <v>TL_CUSTOM_GROUP.OFMMultiAsset</v>
          </cell>
          <cell r="E423">
            <v>1</v>
          </cell>
          <cell r="F423" t="str">
            <v>n/a</v>
          </cell>
          <cell r="G423" t="str">
            <v>n/a</v>
          </cell>
          <cell r="H423" t="str">
            <v>TL_CUSTOM_GROUP.ANZMultiAsset</v>
          </cell>
          <cell r="I423">
            <v>1</v>
          </cell>
          <cell r="J423" t="str">
            <v>n/a</v>
          </cell>
          <cell r="K423" t="str">
            <v>n/a</v>
          </cell>
          <cell r="L423">
            <v>1.1509999999999999E-2</v>
          </cell>
          <cell r="M423">
            <v>2.1904799999999999E-2</v>
          </cell>
          <cell r="N423">
            <v>1.90414E-2</v>
          </cell>
          <cell r="O423">
            <v>3.73408E-2</v>
          </cell>
          <cell r="P423">
            <v>6.2182199999999993E-2</v>
          </cell>
          <cell r="Q423">
            <v>6.4271599999999998E-2</v>
          </cell>
          <cell r="R423">
            <v>7.9213800000000001E-2</v>
          </cell>
        </row>
        <row r="424">
          <cell r="C424" t="str">
            <v>Wealthtrac Balanced SMA^^</v>
          </cell>
          <cell r="D424" t="str">
            <v>TL_CUSTOM_GROUP.OFMMultiAsset</v>
          </cell>
          <cell r="E424">
            <v>1</v>
          </cell>
          <cell r="F424" t="str">
            <v>n/a</v>
          </cell>
          <cell r="G424" t="str">
            <v>n/a</v>
          </cell>
          <cell r="H424" t="str">
            <v>TL_CUSTOM_GROUP.ANZMultiAsset</v>
          </cell>
          <cell r="I424">
            <v>1</v>
          </cell>
          <cell r="J424" t="str">
            <v>n/a</v>
          </cell>
          <cell r="K424" t="str">
            <v>n/a</v>
          </cell>
          <cell r="L424">
            <v>1.243E-2</v>
          </cell>
          <cell r="M424">
            <v>2.1904799999999999E-2</v>
          </cell>
          <cell r="N424">
            <v>1.90414E-2</v>
          </cell>
          <cell r="O424">
            <v>3.73408E-2</v>
          </cell>
          <cell r="P424">
            <v>6.2182199999999993E-2</v>
          </cell>
          <cell r="Q424">
            <v>6.4271599999999998E-2</v>
          </cell>
          <cell r="R424">
            <v>7.9213800000000001E-2</v>
          </cell>
        </row>
        <row r="425">
          <cell r="C425" t="str">
            <v>Wealthtrac Growth SMA^^</v>
          </cell>
          <cell r="D425" t="str">
            <v>TL_CUSTOM_GROUP.OFMMultiAsset</v>
          </cell>
          <cell r="E425">
            <v>1</v>
          </cell>
          <cell r="F425" t="str">
            <v>n/a</v>
          </cell>
          <cell r="G425" t="str">
            <v>n/a</v>
          </cell>
          <cell r="H425" t="str">
            <v>TL_CUSTOM_GROUP.ANZMultiAsset</v>
          </cell>
          <cell r="I425">
            <v>1</v>
          </cell>
          <cell r="J425" t="str">
            <v>n/a</v>
          </cell>
          <cell r="K425" t="str">
            <v>n/a</v>
          </cell>
          <cell r="L425">
            <v>1.3069999999999998E-2</v>
          </cell>
          <cell r="M425">
            <v>2.1904799999999999E-2</v>
          </cell>
          <cell r="N425">
            <v>1.90414E-2</v>
          </cell>
          <cell r="O425">
            <v>3.73408E-2</v>
          </cell>
          <cell r="P425">
            <v>6.2182199999999993E-2</v>
          </cell>
          <cell r="Q425">
            <v>6.4271599999999998E-2</v>
          </cell>
          <cell r="R425">
            <v>7.9213800000000001E-2</v>
          </cell>
        </row>
        <row r="426">
          <cell r="C426" t="str">
            <v>Wealthtrac High Growth SMA^^</v>
          </cell>
          <cell r="D426" t="str">
            <v>TL_CUSTOM_GROUP.OFMMultiAsset</v>
          </cell>
          <cell r="E426">
            <v>1</v>
          </cell>
          <cell r="F426" t="str">
            <v>n/a</v>
          </cell>
          <cell r="G426" t="str">
            <v>n/a</v>
          </cell>
          <cell r="H426" t="str">
            <v>TL_CUSTOM_GROUP.ANZMultiAsset</v>
          </cell>
          <cell r="I426">
            <v>1</v>
          </cell>
          <cell r="J426" t="str">
            <v>n/a</v>
          </cell>
          <cell r="K426" t="str">
            <v>n/a</v>
          </cell>
          <cell r="L426">
            <v>1.3469999999999999E-2</v>
          </cell>
          <cell r="M426">
            <v>2.1904799999999999E-2</v>
          </cell>
          <cell r="N426">
            <v>1.90414E-2</v>
          </cell>
          <cell r="O426">
            <v>3.73408E-2</v>
          </cell>
          <cell r="P426">
            <v>6.2182199999999993E-2</v>
          </cell>
          <cell r="Q426">
            <v>6.4271599999999998E-2</v>
          </cell>
          <cell r="R426">
            <v>7.9213800000000001E-2</v>
          </cell>
        </row>
        <row r="427">
          <cell r="C427" t="str">
            <v>Single-sector - Australian Shares</v>
          </cell>
          <cell r="D427"/>
          <cell r="E427"/>
          <cell r="F427"/>
          <cell r="G427"/>
          <cell r="H427"/>
          <cell r="I427"/>
          <cell r="J427"/>
          <cell r="K427"/>
          <cell r="L427"/>
          <cell r="M427"/>
          <cell r="N427"/>
          <cell r="O427"/>
          <cell r="P427"/>
          <cell r="Q427"/>
          <cell r="R427"/>
        </row>
        <row r="428">
          <cell r="C428" t="str">
            <v>Antares Elite Opportunities SMA^^</v>
          </cell>
          <cell r="D428" t="str">
            <v>TL_CUSTOM_GROUP.OFMSingleClass</v>
          </cell>
          <cell r="E428">
            <v>1</v>
          </cell>
          <cell r="F428" t="str">
            <v>n/a</v>
          </cell>
          <cell r="G428" t="str">
            <v>n/a</v>
          </cell>
          <cell r="H428" t="str">
            <v>TL_CUSTOM_GROUP.ANZSingleClass</v>
          </cell>
          <cell r="I428">
            <v>0.3</v>
          </cell>
          <cell r="J428" t="str">
            <v>n/a</v>
          </cell>
          <cell r="K428" t="str">
            <v>n/a</v>
          </cell>
          <cell r="L428">
            <v>6.1999999999999998E-3</v>
          </cell>
          <cell r="M428">
            <v>2.1904799999999999E-2</v>
          </cell>
          <cell r="N428">
            <v>1.90414E-2</v>
          </cell>
          <cell r="O428">
            <v>3.73408E-2</v>
          </cell>
          <cell r="P428">
            <v>6.2182199999999993E-2</v>
          </cell>
          <cell r="Q428">
            <v>6.4271599999999998E-2</v>
          </cell>
          <cell r="R428">
            <v>7.9213800000000001E-2</v>
          </cell>
        </row>
        <row r="429">
          <cell r="C429" t="str">
            <v>Antares Dividend Builder SMA^^</v>
          </cell>
          <cell r="D429" t="str">
            <v>TL_CUSTOM_GROUP.OFMSingleClass</v>
          </cell>
          <cell r="E429">
            <v>1</v>
          </cell>
          <cell r="F429" t="str">
            <v>n/a</v>
          </cell>
          <cell r="G429" t="str">
            <v>n/a</v>
          </cell>
          <cell r="H429" t="str">
            <v>TL_CUSTOM_GROUP.ANZSingleClass</v>
          </cell>
          <cell r="I429">
            <v>0.3</v>
          </cell>
          <cell r="J429" t="str">
            <v>n/a</v>
          </cell>
          <cell r="K429" t="str">
            <v>n/a</v>
          </cell>
          <cell r="L429">
            <v>4.5999999999999999E-3</v>
          </cell>
          <cell r="M429">
            <v>2.1904799999999999E-2</v>
          </cell>
          <cell r="N429">
            <v>1.90414E-2</v>
          </cell>
          <cell r="O429">
            <v>3.73408E-2</v>
          </cell>
          <cell r="P429">
            <v>6.2182199999999993E-2</v>
          </cell>
          <cell r="Q429">
            <v>6.4271599999999998E-2</v>
          </cell>
          <cell r="R429">
            <v>7.9213800000000001E-2</v>
          </cell>
        </row>
        <row r="430">
          <cell r="C430" t="str">
            <v>DNR Capital Australian Equities High Conviction SMA^^</v>
          </cell>
          <cell r="D430" t="str">
            <v>TL_CUSTOM_GROUP.OFMSingleClass</v>
          </cell>
          <cell r="E430">
            <v>1</v>
          </cell>
          <cell r="F430" t="str">
            <v>n/a</v>
          </cell>
          <cell r="G430" t="str">
            <v>n/a</v>
          </cell>
          <cell r="H430" t="str">
            <v>TL_CUSTOM_GROUP.ANZSingleClass</v>
          </cell>
          <cell r="I430">
            <v>0.3</v>
          </cell>
          <cell r="J430" t="str">
            <v>n/a</v>
          </cell>
          <cell r="K430" t="str">
            <v>n/a</v>
          </cell>
          <cell r="L430">
            <v>7.4999999999999997E-3</v>
          </cell>
          <cell r="M430">
            <v>2.1904799999999999E-2</v>
          </cell>
          <cell r="N430">
            <v>1.90414E-2</v>
          </cell>
          <cell r="O430">
            <v>3.73408E-2</v>
          </cell>
          <cell r="P430">
            <v>6.2182199999999993E-2</v>
          </cell>
          <cell r="Q430">
            <v>6.4271599999999998E-2</v>
          </cell>
          <cell r="R430">
            <v>7.9213800000000001E-2</v>
          </cell>
        </row>
        <row r="431">
          <cell r="C431" t="str">
            <v>DNR Capital Australian Equities Income SMA^^</v>
          </cell>
          <cell r="D431" t="str">
            <v>TL_CUSTOM_GROUP.OFMSingleClass</v>
          </cell>
          <cell r="E431">
            <v>1</v>
          </cell>
          <cell r="F431" t="str">
            <v>n/a</v>
          </cell>
          <cell r="G431" t="str">
            <v>n/a</v>
          </cell>
          <cell r="H431" t="str">
            <v>TL_CUSTOM_GROUP.ANZSingleClass</v>
          </cell>
          <cell r="I431">
            <v>0.3</v>
          </cell>
          <cell r="J431" t="str">
            <v>n/a</v>
          </cell>
          <cell r="K431" t="str">
            <v>n/a</v>
          </cell>
          <cell r="L431">
            <v>7.4999999999999997E-3</v>
          </cell>
          <cell r="M431">
            <v>2.1904799999999999E-2</v>
          </cell>
          <cell r="N431">
            <v>1.90414E-2</v>
          </cell>
          <cell r="O431">
            <v>3.73408E-2</v>
          </cell>
          <cell r="P431">
            <v>6.2182199999999993E-2</v>
          </cell>
          <cell r="Q431">
            <v>6.4271599999999998E-2</v>
          </cell>
          <cell r="R431">
            <v>7.9213800000000001E-2</v>
          </cell>
        </row>
        <row r="432">
          <cell r="C432" t="str">
            <v>Morningstar Australian Shares Income SMA^^</v>
          </cell>
          <cell r="D432" t="str">
            <v>TL_CUSTOM_GROUP.OFMSingleClass</v>
          </cell>
          <cell r="E432">
            <v>1</v>
          </cell>
          <cell r="F432" t="str">
            <v>n/a</v>
          </cell>
          <cell r="G432" t="str">
            <v>n/a</v>
          </cell>
          <cell r="H432" t="str">
            <v>TL_CUSTOM_GROUP.ANZSingleClass</v>
          </cell>
          <cell r="I432">
            <v>0.3</v>
          </cell>
          <cell r="J432" t="str">
            <v>n/a</v>
          </cell>
          <cell r="K432" t="str">
            <v>n/a</v>
          </cell>
          <cell r="L432">
            <v>6.6E-3</v>
          </cell>
          <cell r="M432">
            <v>2.1904799999999999E-2</v>
          </cell>
          <cell r="N432">
            <v>1.90414E-2</v>
          </cell>
          <cell r="O432">
            <v>3.73408E-2</v>
          </cell>
          <cell r="P432">
            <v>6.2182199999999993E-2</v>
          </cell>
          <cell r="Q432">
            <v>6.4271599999999998E-2</v>
          </cell>
          <cell r="R432">
            <v>7.9213800000000001E-2</v>
          </cell>
        </row>
        <row r="433">
          <cell r="C433"/>
          <cell r="D433"/>
          <cell r="E433"/>
          <cell r="F433"/>
          <cell r="G433"/>
          <cell r="H433"/>
          <cell r="I433"/>
          <cell r="J433"/>
          <cell r="K433"/>
          <cell r="L433"/>
          <cell r="M433"/>
          <cell r="N433"/>
          <cell r="O433"/>
          <cell r="P433"/>
          <cell r="Q433"/>
          <cell r="R433"/>
        </row>
        <row r="434">
          <cell r="C434"/>
          <cell r="D434"/>
          <cell r="E434"/>
          <cell r="F434"/>
          <cell r="G434"/>
          <cell r="H434"/>
          <cell r="I434"/>
          <cell r="J434"/>
          <cell r="K434"/>
          <cell r="L434"/>
          <cell r="M434"/>
          <cell r="N434"/>
          <cell r="O434"/>
          <cell r="P434"/>
          <cell r="Q434"/>
          <cell r="R434"/>
        </row>
        <row r="435">
          <cell r="C435"/>
          <cell r="D435"/>
          <cell r="E435"/>
          <cell r="F435"/>
          <cell r="G435"/>
          <cell r="H435"/>
          <cell r="I435"/>
          <cell r="J435"/>
          <cell r="K435"/>
          <cell r="L435"/>
          <cell r="M435"/>
          <cell r="N435"/>
          <cell r="O435"/>
          <cell r="P435"/>
          <cell r="Q435"/>
          <cell r="R435"/>
        </row>
        <row r="436">
          <cell r="C436"/>
          <cell r="D436"/>
          <cell r="E436"/>
          <cell r="F436"/>
          <cell r="G436"/>
          <cell r="H436"/>
          <cell r="I436"/>
          <cell r="J436"/>
          <cell r="K436"/>
          <cell r="L436"/>
          <cell r="M436"/>
          <cell r="N436"/>
          <cell r="O436"/>
          <cell r="P436"/>
          <cell r="Q436"/>
          <cell r="R436"/>
        </row>
        <row r="437">
          <cell r="C437"/>
          <cell r="D437"/>
          <cell r="E437"/>
          <cell r="F437"/>
          <cell r="G437"/>
          <cell r="H437"/>
          <cell r="I437"/>
          <cell r="J437"/>
          <cell r="K437"/>
          <cell r="L437"/>
          <cell r="M437"/>
          <cell r="N437"/>
          <cell r="O437"/>
          <cell r="P437"/>
          <cell r="Q437"/>
          <cell r="R437"/>
        </row>
        <row r="438">
          <cell r="C438" t="str">
            <v>Dimensional Australian Core Equity Trust</v>
          </cell>
          <cell r="D438" t="str">
            <v>TL_CUSTOM_GROUP.OFMSingleClass</v>
          </cell>
          <cell r="E438">
            <v>1</v>
          </cell>
          <cell r="F438" t="str">
            <v>n/a</v>
          </cell>
          <cell r="G438" t="str">
            <v>n/a</v>
          </cell>
          <cell r="H438" t="str">
            <v>TL_CUSTOM_GROUP.ANZSingleClass</v>
          </cell>
          <cell r="I438">
            <v>0.3</v>
          </cell>
          <cell r="J438" t="str">
            <v>n/a</v>
          </cell>
          <cell r="K438" t="str">
            <v>n/a</v>
          </cell>
          <cell r="L438">
            <v>2.8000000000000004E-3</v>
          </cell>
          <cell r="M438">
            <v>2.1904799999999999E-2</v>
          </cell>
          <cell r="N438">
            <v>1.90414E-2</v>
          </cell>
          <cell r="O438">
            <v>3.73408E-2</v>
          </cell>
          <cell r="P438">
            <v>6.2182199999999993E-2</v>
          </cell>
          <cell r="Q438">
            <v>6.4271599999999998E-2</v>
          </cell>
          <cell r="R438">
            <v>7.9213800000000001E-2</v>
          </cell>
        </row>
        <row r="439">
          <cell r="C439" t="str">
            <v>Dimensional Australian Large Company Trust</v>
          </cell>
          <cell r="D439" t="str">
            <v>TL_CUSTOM_GROUP.OFMSingleClass</v>
          </cell>
          <cell r="E439">
            <v>1</v>
          </cell>
          <cell r="F439" t="str">
            <v>n/a</v>
          </cell>
          <cell r="G439" t="str">
            <v>n/a</v>
          </cell>
          <cell r="H439" t="str">
            <v>TL_CUSTOM_GROUP.ANZSingleClass</v>
          </cell>
          <cell r="I439">
            <v>0.3</v>
          </cell>
          <cell r="J439" t="str">
            <v>n/a</v>
          </cell>
          <cell r="K439" t="str">
            <v>n/a</v>
          </cell>
          <cell r="L439">
            <v>1.6000000000000001E-3</v>
          </cell>
          <cell r="M439">
            <v>2.1904799999999999E-2</v>
          </cell>
          <cell r="N439">
            <v>1.90414E-2</v>
          </cell>
          <cell r="O439">
            <v>3.73408E-2</v>
          </cell>
          <cell r="P439">
            <v>6.2182199999999993E-2</v>
          </cell>
          <cell r="Q439">
            <v>6.4271599999999998E-2</v>
          </cell>
          <cell r="R439">
            <v>7.9213800000000001E-2</v>
          </cell>
        </row>
        <row r="440">
          <cell r="C440" t="str">
            <v>Dimensional Australian Small Company Trust</v>
          </cell>
          <cell r="D440" t="str">
            <v>TL_CUSTOM_GROUP.OFMSingleClass</v>
          </cell>
          <cell r="E440">
            <v>1</v>
          </cell>
          <cell r="F440" t="str">
            <v>n/a</v>
          </cell>
          <cell r="G440" t="str">
            <v>n/a</v>
          </cell>
          <cell r="H440" t="str">
            <v>TL_CUSTOM_GROUP.ANZSingleClass</v>
          </cell>
          <cell r="I440">
            <v>0.3</v>
          </cell>
          <cell r="J440" t="str">
            <v>n/a</v>
          </cell>
          <cell r="K440" t="str">
            <v>n/a</v>
          </cell>
          <cell r="L440">
            <v>6.0999999999999995E-3</v>
          </cell>
          <cell r="M440">
            <v>2.1904799999999999E-2</v>
          </cell>
          <cell r="N440">
            <v>1.90414E-2</v>
          </cell>
          <cell r="O440">
            <v>3.73408E-2</v>
          </cell>
          <cell r="P440">
            <v>6.2182199999999993E-2</v>
          </cell>
          <cell r="Q440">
            <v>6.4271599999999998E-2</v>
          </cell>
          <cell r="R440">
            <v>7.9213800000000001E-2</v>
          </cell>
        </row>
        <row r="441">
          <cell r="C441" t="str">
            <v>Dimensional Australian Value Trust</v>
          </cell>
          <cell r="D441" t="str">
            <v>TL_CUSTOM_GROUP.OFMSingleClass</v>
          </cell>
          <cell r="E441">
            <v>1</v>
          </cell>
          <cell r="F441" t="str">
            <v>n/a</v>
          </cell>
          <cell r="G441" t="str">
            <v>n/a</v>
          </cell>
          <cell r="H441" t="str">
            <v>TL_CUSTOM_GROUP.ANZSingleClass</v>
          </cell>
          <cell r="I441">
            <v>0.3</v>
          </cell>
          <cell r="J441" t="str">
            <v>n/a</v>
          </cell>
          <cell r="K441" t="str">
            <v>n/a</v>
          </cell>
          <cell r="L441">
            <v>3.4000000000000002E-3</v>
          </cell>
          <cell r="M441">
            <v>2.1904799999999999E-2</v>
          </cell>
          <cell r="N441">
            <v>1.90414E-2</v>
          </cell>
          <cell r="O441">
            <v>3.73408E-2</v>
          </cell>
          <cell r="P441">
            <v>6.2182199999999993E-2</v>
          </cell>
          <cell r="Q441">
            <v>6.4271599999999998E-2</v>
          </cell>
          <cell r="R441">
            <v>7.9213800000000001E-2</v>
          </cell>
        </row>
        <row r="442">
          <cell r="C442" t="str">
            <v>Dimensional Emerging Markets Value Trust</v>
          </cell>
          <cell r="D442" t="str">
            <v>TL_CUSTOM_GROUP.OFMSingleClass</v>
          </cell>
          <cell r="E442">
            <v>1</v>
          </cell>
          <cell r="F442" t="str">
            <v>n/a</v>
          </cell>
          <cell r="G442" t="str">
            <v>n/a</v>
          </cell>
          <cell r="H442" t="str">
            <v>TL_CUSTOM_GROUP.ANZSingleClass</v>
          </cell>
          <cell r="I442">
            <v>0.3</v>
          </cell>
          <cell r="J442" t="str">
            <v>n/a</v>
          </cell>
          <cell r="K442" t="str">
            <v>n/a</v>
          </cell>
          <cell r="L442">
            <v>7.1999999999999998E-3</v>
          </cell>
          <cell r="M442">
            <v>2.1904799999999999E-2</v>
          </cell>
          <cell r="N442">
            <v>1.90414E-2</v>
          </cell>
          <cell r="O442">
            <v>3.73408E-2</v>
          </cell>
          <cell r="P442">
            <v>6.2182199999999993E-2</v>
          </cell>
          <cell r="Q442">
            <v>6.4271599999999998E-2</v>
          </cell>
          <cell r="R442">
            <v>7.9213800000000001E-2</v>
          </cell>
        </row>
        <row r="443">
          <cell r="C443" t="str">
            <v>Dimensional Five-Year Diversified Fixed Interest Trust</v>
          </cell>
          <cell r="D443" t="str">
            <v>TL_CUSTOM_GROUP.OFMSingleClass</v>
          </cell>
          <cell r="E443">
            <v>1</v>
          </cell>
          <cell r="F443" t="str">
            <v>n/a</v>
          </cell>
          <cell r="G443" t="str">
            <v>n/a</v>
          </cell>
          <cell r="H443" t="str">
            <v>TL_CUSTOM_GROUP.ANZSingleClass</v>
          </cell>
          <cell r="I443">
            <v>0.3</v>
          </cell>
          <cell r="J443" t="str">
            <v>n/a</v>
          </cell>
          <cell r="K443" t="str">
            <v>n/a</v>
          </cell>
          <cell r="L443">
            <v>2.8000000000000004E-3</v>
          </cell>
          <cell r="M443">
            <v>2.1904799999999999E-2</v>
          </cell>
          <cell r="N443">
            <v>1.90414E-2</v>
          </cell>
          <cell r="O443">
            <v>3.73408E-2</v>
          </cell>
          <cell r="P443">
            <v>6.2182199999999993E-2</v>
          </cell>
          <cell r="Q443">
            <v>6.4271599999999998E-2</v>
          </cell>
          <cell r="R443">
            <v>7.9213800000000001E-2</v>
          </cell>
        </row>
        <row r="444">
          <cell r="C444" t="str">
            <v>Dimensional Global Bond Trust</v>
          </cell>
          <cell r="D444" t="str">
            <v>TL_CUSTOM_GROUP.OFMSingleClass</v>
          </cell>
          <cell r="E444">
            <v>1</v>
          </cell>
          <cell r="F444" t="str">
            <v>n/a</v>
          </cell>
          <cell r="G444" t="str">
            <v>n/a</v>
          </cell>
          <cell r="H444" t="str">
            <v>TL_CUSTOM_GROUP.ANZSingleClass</v>
          </cell>
          <cell r="I444">
            <v>0.3</v>
          </cell>
          <cell r="J444" t="str">
            <v>n/a</v>
          </cell>
          <cell r="K444" t="str">
            <v>n/a</v>
          </cell>
          <cell r="L444">
            <v>3.4999999999999996E-3</v>
          </cell>
          <cell r="M444">
            <v>2.1904799999999999E-2</v>
          </cell>
          <cell r="N444">
            <v>1.90414E-2</v>
          </cell>
          <cell r="O444">
            <v>3.73408E-2</v>
          </cell>
          <cell r="P444">
            <v>6.2182199999999993E-2</v>
          </cell>
          <cell r="Q444">
            <v>6.4271599999999998E-2</v>
          </cell>
          <cell r="R444">
            <v>7.9213800000000001E-2</v>
          </cell>
        </row>
        <row r="445">
          <cell r="C445" t="str">
            <v>Dimensional Global Core Equity Trust</v>
          </cell>
          <cell r="D445" t="str">
            <v>TL_CUSTOM_GROUP.OFMSingleClass</v>
          </cell>
          <cell r="E445">
            <v>1</v>
          </cell>
          <cell r="F445" t="str">
            <v>n/a</v>
          </cell>
          <cell r="G445" t="str">
            <v>n/a</v>
          </cell>
          <cell r="H445" t="str">
            <v>TL_CUSTOM_GROUP.ANZSingleClass</v>
          </cell>
          <cell r="I445">
            <v>0.3</v>
          </cell>
          <cell r="J445" t="str">
            <v>n/a</v>
          </cell>
          <cell r="K445" t="str">
            <v>n/a</v>
          </cell>
          <cell r="L445">
            <v>3.5999999999999999E-3</v>
          </cell>
          <cell r="M445">
            <v>2.1904799999999999E-2</v>
          </cell>
          <cell r="N445">
            <v>1.90414E-2</v>
          </cell>
          <cell r="O445">
            <v>3.73408E-2</v>
          </cell>
          <cell r="P445">
            <v>6.2182199999999993E-2</v>
          </cell>
          <cell r="Q445">
            <v>6.4271599999999998E-2</v>
          </cell>
          <cell r="R445">
            <v>7.9213800000000001E-2</v>
          </cell>
        </row>
        <row r="446">
          <cell r="C446" t="str">
            <v>Dimensional Global Core Equity Trust (AUD Hedged)</v>
          </cell>
          <cell r="D446" t="str">
            <v>TL_CUSTOM_GROUP.OFMSingleClass</v>
          </cell>
          <cell r="E446">
            <v>1</v>
          </cell>
          <cell r="F446" t="str">
            <v>n/a</v>
          </cell>
          <cell r="G446" t="str">
            <v>n/a</v>
          </cell>
          <cell r="H446" t="str">
            <v>TL_CUSTOM_GROUP.ANZSingleClass</v>
          </cell>
          <cell r="I446">
            <v>0.3</v>
          </cell>
          <cell r="J446" t="str">
            <v>n/a</v>
          </cell>
          <cell r="K446" t="str">
            <v>n/a</v>
          </cell>
          <cell r="L446">
            <v>3.5999999999999999E-3</v>
          </cell>
          <cell r="M446">
            <v>2.1904799999999999E-2</v>
          </cell>
          <cell r="N446">
            <v>1.90414E-2</v>
          </cell>
          <cell r="O446">
            <v>3.73408E-2</v>
          </cell>
          <cell r="P446">
            <v>6.2182199999999993E-2</v>
          </cell>
          <cell r="Q446">
            <v>6.4271599999999998E-2</v>
          </cell>
          <cell r="R446">
            <v>7.9213800000000001E-2</v>
          </cell>
        </row>
        <row r="447">
          <cell r="C447" t="str">
            <v>Dimensional Global Large Company Trust</v>
          </cell>
          <cell r="D447" t="str">
            <v>TL_CUSTOM_GROUP.OFMSingleClass</v>
          </cell>
          <cell r="E447">
            <v>1</v>
          </cell>
          <cell r="F447" t="str">
            <v>n/a</v>
          </cell>
          <cell r="G447" t="str">
            <v>n/a</v>
          </cell>
          <cell r="H447" t="str">
            <v>TL_CUSTOM_GROUP.ANZSingleClass</v>
          </cell>
          <cell r="I447">
            <v>0.3</v>
          </cell>
          <cell r="J447" t="str">
            <v>n/a</v>
          </cell>
          <cell r="K447" t="str">
            <v>n/a</v>
          </cell>
          <cell r="L447">
            <v>2.3999999999999998E-3</v>
          </cell>
          <cell r="M447">
            <v>2.1904799999999999E-2</v>
          </cell>
          <cell r="N447">
            <v>1.90414E-2</v>
          </cell>
          <cell r="O447">
            <v>3.73408E-2</v>
          </cell>
          <cell r="P447">
            <v>6.2182199999999993E-2</v>
          </cell>
          <cell r="Q447">
            <v>6.4271599999999998E-2</v>
          </cell>
          <cell r="R447">
            <v>7.9213800000000001E-2</v>
          </cell>
        </row>
        <row r="448">
          <cell r="C448" t="str">
            <v>Dimensional Global Real Estate Trust</v>
          </cell>
          <cell r="D448" t="str">
            <v>TL_CUSTOM_GROUP.OFMSingleClass</v>
          </cell>
          <cell r="E448">
            <v>1</v>
          </cell>
          <cell r="F448" t="str">
            <v>n/a</v>
          </cell>
          <cell r="G448" t="str">
            <v>n/a</v>
          </cell>
          <cell r="H448" t="str">
            <v>TL_CUSTOM_GROUP.ANZSingleClass</v>
          </cell>
          <cell r="I448">
            <v>0.3</v>
          </cell>
          <cell r="J448" t="str">
            <v>n/a</v>
          </cell>
          <cell r="K448" t="str">
            <v>n/a</v>
          </cell>
          <cell r="L448">
            <v>3.7000000000000002E-3</v>
          </cell>
          <cell r="M448">
            <v>2.1904799999999999E-2</v>
          </cell>
          <cell r="N448">
            <v>1.90414E-2</v>
          </cell>
          <cell r="O448">
            <v>3.73408E-2</v>
          </cell>
          <cell r="P448">
            <v>6.2182199999999993E-2</v>
          </cell>
          <cell r="Q448">
            <v>6.4271599999999998E-2</v>
          </cell>
          <cell r="R448">
            <v>7.9213800000000001E-2</v>
          </cell>
        </row>
        <row r="449">
          <cell r="C449" t="str">
            <v>Dimensional Global Small Company Trust</v>
          </cell>
          <cell r="D449" t="str">
            <v>TL_CUSTOM_GROUP.OFMSingleClass</v>
          </cell>
          <cell r="E449">
            <v>1</v>
          </cell>
          <cell r="F449" t="str">
            <v>n/a</v>
          </cell>
          <cell r="G449" t="str">
            <v>n/a</v>
          </cell>
          <cell r="H449" t="str">
            <v>TL_CUSTOM_GROUP.ANZSingleClass</v>
          </cell>
          <cell r="I449">
            <v>0.3</v>
          </cell>
          <cell r="J449" t="str">
            <v>n/a</v>
          </cell>
          <cell r="K449" t="str">
            <v>n/a</v>
          </cell>
          <cell r="L449">
            <v>6.5000000000000006E-3</v>
          </cell>
          <cell r="M449">
            <v>2.1904799999999999E-2</v>
          </cell>
          <cell r="N449">
            <v>1.90414E-2</v>
          </cell>
          <cell r="O449">
            <v>3.73408E-2</v>
          </cell>
          <cell r="P449">
            <v>6.2182199999999993E-2</v>
          </cell>
          <cell r="Q449">
            <v>6.4271599999999998E-2</v>
          </cell>
          <cell r="R449">
            <v>7.9213800000000001E-2</v>
          </cell>
        </row>
        <row r="450">
          <cell r="C450" t="str">
            <v>Dimensional Global Sustainability Trust (AUD Hedged)</v>
          </cell>
          <cell r="D450" t="str">
            <v>TL_CUSTOM_GROUP.OFMSingleClass</v>
          </cell>
          <cell r="E450">
            <v>1</v>
          </cell>
          <cell r="F450" t="str">
            <v>n/a</v>
          </cell>
          <cell r="G450" t="str">
            <v>n/a</v>
          </cell>
          <cell r="H450" t="str">
            <v>TL_CUSTOM_GROUP.ANZSingleClass</v>
          </cell>
          <cell r="I450">
            <v>0.3</v>
          </cell>
          <cell r="J450" t="str">
            <v>n/a</v>
          </cell>
          <cell r="K450" t="str">
            <v>n/a</v>
          </cell>
          <cell r="L450">
            <v>3.5999999999999999E-3</v>
          </cell>
          <cell r="M450">
            <v>2.1904799999999999E-2</v>
          </cell>
          <cell r="N450">
            <v>1.90414E-2</v>
          </cell>
          <cell r="O450">
            <v>3.73408E-2</v>
          </cell>
          <cell r="P450">
            <v>6.2182199999999993E-2</v>
          </cell>
          <cell r="Q450">
            <v>6.4271599999999998E-2</v>
          </cell>
          <cell r="R450">
            <v>7.9213800000000001E-2</v>
          </cell>
        </row>
        <row r="451">
          <cell r="C451" t="str">
            <v>Dimensional Global Sustainability Trust</v>
          </cell>
          <cell r="D451" t="str">
            <v>TL_CUSTOM_GROUP.OFMSingleClass</v>
          </cell>
          <cell r="E451">
            <v>1</v>
          </cell>
          <cell r="F451" t="str">
            <v>n/a</v>
          </cell>
          <cell r="G451" t="str">
            <v>n/a</v>
          </cell>
          <cell r="H451" t="str">
            <v>TL_CUSTOM_GROUP.ANZSingleClass</v>
          </cell>
          <cell r="I451">
            <v>0.3</v>
          </cell>
          <cell r="J451" t="str">
            <v>n/a</v>
          </cell>
          <cell r="K451" t="str">
            <v>n/a</v>
          </cell>
          <cell r="L451">
            <v>3.5999999999999999E-3</v>
          </cell>
          <cell r="M451">
            <v>2.1904799999999999E-2</v>
          </cell>
          <cell r="N451">
            <v>1.90414E-2</v>
          </cell>
          <cell r="O451">
            <v>3.73408E-2</v>
          </cell>
          <cell r="P451">
            <v>6.2182199999999993E-2</v>
          </cell>
          <cell r="Q451">
            <v>6.4271599999999998E-2</v>
          </cell>
          <cell r="R451">
            <v>7.9213800000000001E-2</v>
          </cell>
        </row>
        <row r="452">
          <cell r="C452" t="str">
            <v>Dimensional Global Value Trust</v>
          </cell>
          <cell r="D452" t="str">
            <v>TL_CUSTOM_GROUP.OFMSingleClass</v>
          </cell>
          <cell r="E452">
            <v>1</v>
          </cell>
          <cell r="F452" t="str">
            <v>n/a</v>
          </cell>
          <cell r="G452" t="str">
            <v>n/a</v>
          </cell>
          <cell r="H452" t="str">
            <v>TL_CUSTOM_GROUP.ANZSingleClass</v>
          </cell>
          <cell r="I452">
            <v>0.3</v>
          </cell>
          <cell r="J452" t="str">
            <v>n/a</v>
          </cell>
          <cell r="K452" t="str">
            <v>n/a</v>
          </cell>
          <cell r="L452">
            <v>4.5999999999999999E-3</v>
          </cell>
          <cell r="M452">
            <v>2.1904799999999999E-2</v>
          </cell>
          <cell r="N452">
            <v>1.90414E-2</v>
          </cell>
          <cell r="O452">
            <v>3.73408E-2</v>
          </cell>
          <cell r="P452">
            <v>6.2182199999999993E-2</v>
          </cell>
          <cell r="Q452">
            <v>6.4271599999999998E-2</v>
          </cell>
          <cell r="R452">
            <v>7.9213800000000001E-2</v>
          </cell>
        </row>
        <row r="453">
          <cell r="C453" t="str">
            <v>Dimensional Short Term Fixed Interest Trust</v>
          </cell>
          <cell r="D453" t="str">
            <v>TL_CUSTOM_GROUP.OFMSingleClass</v>
          </cell>
          <cell r="E453">
            <v>1</v>
          </cell>
          <cell r="F453" t="str">
            <v>n/a</v>
          </cell>
          <cell r="G453" t="str">
            <v>n/a</v>
          </cell>
          <cell r="H453" t="str">
            <v>TL_CUSTOM_GROUP.ANZSingleClass</v>
          </cell>
          <cell r="I453">
            <v>0.3</v>
          </cell>
          <cell r="J453" t="str">
            <v>n/a</v>
          </cell>
          <cell r="K453" t="str">
            <v>n/a</v>
          </cell>
          <cell r="L453">
            <v>1.9E-3</v>
          </cell>
          <cell r="M453">
            <v>2.1904799999999999E-2</v>
          </cell>
          <cell r="N453">
            <v>1.90414E-2</v>
          </cell>
          <cell r="O453">
            <v>3.73408E-2</v>
          </cell>
          <cell r="P453">
            <v>6.2182199999999993E-2</v>
          </cell>
          <cell r="Q453">
            <v>6.4271599999999998E-2</v>
          </cell>
          <cell r="R453">
            <v>7.9213800000000001E-2</v>
          </cell>
        </row>
        <row r="454">
          <cell r="C454" t="str">
            <v>Dimensional Two-Year Sustainability Fixed Interest Trust (AUD Class)</v>
          </cell>
          <cell r="D454" t="str">
            <v>TL_CUSTOM_GROUP.OFMSingleClass</v>
          </cell>
          <cell r="E454">
            <v>1</v>
          </cell>
          <cell r="F454" t="str">
            <v>n/a</v>
          </cell>
          <cell r="G454" t="str">
            <v>n/a</v>
          </cell>
          <cell r="H454" t="str">
            <v>TL_CUSTOM_GROUP.ANZSingleClass</v>
          </cell>
          <cell r="I454">
            <v>0.3</v>
          </cell>
          <cell r="J454" t="str">
            <v>n/a</v>
          </cell>
          <cell r="K454" t="str">
            <v>n/a</v>
          </cell>
          <cell r="L454">
            <v>2.5000000000000001E-3</v>
          </cell>
          <cell r="M454">
            <v>2.1904799999999999E-2</v>
          </cell>
          <cell r="N454">
            <v>1.90414E-2</v>
          </cell>
          <cell r="O454">
            <v>3.73408E-2</v>
          </cell>
          <cell r="P454">
            <v>6.2182199999999993E-2</v>
          </cell>
          <cell r="Q454">
            <v>6.4271599999999998E-2</v>
          </cell>
          <cell r="R454">
            <v>7.9213800000000001E-2</v>
          </cell>
        </row>
        <row r="455">
          <cell r="C455" t="str">
            <v>Dimensional World Allocation 70/30 Trust</v>
          </cell>
          <cell r="D455" t="str">
            <v>TL_CUSTOM_GROUP.OFMSingleClass</v>
          </cell>
          <cell r="E455">
            <v>1</v>
          </cell>
          <cell r="F455" t="str">
            <v>n/a</v>
          </cell>
          <cell r="G455" t="str">
            <v>n/a</v>
          </cell>
          <cell r="H455" t="str">
            <v>TL_CUSTOM_GROUP.ANZMultiAsset</v>
          </cell>
          <cell r="I455">
            <v>1</v>
          </cell>
          <cell r="J455" t="str">
            <v>n/a</v>
          </cell>
          <cell r="K455" t="str">
            <v>n/a</v>
          </cell>
          <cell r="L455">
            <v>4.0999999999999995E-3</v>
          </cell>
          <cell r="M455">
            <v>2.1904799999999999E-2</v>
          </cell>
          <cell r="N455">
            <v>1.90414E-2</v>
          </cell>
          <cell r="O455">
            <v>3.73408E-2</v>
          </cell>
          <cell r="P455">
            <v>6.2182199999999993E-2</v>
          </cell>
          <cell r="Q455">
            <v>6.4271599999999998E-2</v>
          </cell>
          <cell r="R455">
            <v>7.9213800000000001E-2</v>
          </cell>
        </row>
        <row r="456">
          <cell r="C456" t="str">
            <v>Dimensional Sustainability World Equity Trust</v>
          </cell>
          <cell r="D456" t="str">
            <v>TL_CUSTOM_GROUP.OFMSingleClass</v>
          </cell>
          <cell r="E456">
            <v>1</v>
          </cell>
          <cell r="F456" t="str">
            <v>n/a</v>
          </cell>
          <cell r="G456" t="str">
            <v>n/a</v>
          </cell>
          <cell r="H456" t="str">
            <v>TL_CUSTOM_GROUP.ANZSingleClass</v>
          </cell>
          <cell r="I456">
            <v>0.3</v>
          </cell>
          <cell r="J456" t="str">
            <v>n/a</v>
          </cell>
          <cell r="K456" t="str">
            <v>n/a</v>
          </cell>
          <cell r="L456">
            <v>4.1999999999999997E-3</v>
          </cell>
          <cell r="M456">
            <v>2.1904799999999999E-2</v>
          </cell>
          <cell r="N456">
            <v>1.90414E-2</v>
          </cell>
          <cell r="O456">
            <v>3.73408E-2</v>
          </cell>
          <cell r="P456">
            <v>6.2182199999999993E-2</v>
          </cell>
          <cell r="Q456">
            <v>6.4271599999999998E-2</v>
          </cell>
          <cell r="R456">
            <v>7.9213800000000001E-2</v>
          </cell>
        </row>
        <row r="457">
          <cell r="C457"/>
          <cell r="D457"/>
          <cell r="E457"/>
          <cell r="F457"/>
          <cell r="G457"/>
          <cell r="H457"/>
          <cell r="I457"/>
          <cell r="J457"/>
          <cell r="K457"/>
          <cell r="L457"/>
        </row>
        <row r="458">
          <cell r="C458"/>
          <cell r="D458"/>
          <cell r="E458"/>
          <cell r="F458"/>
          <cell r="G458"/>
          <cell r="H458"/>
          <cell r="I458"/>
          <cell r="J458"/>
          <cell r="K458"/>
        </row>
        <row r="459">
          <cell r="C459"/>
          <cell r="D459"/>
          <cell r="E459"/>
          <cell r="F459"/>
          <cell r="G459"/>
          <cell r="H459"/>
          <cell r="I459"/>
          <cell r="J459"/>
          <cell r="K459"/>
          <cell r="L459"/>
        </row>
        <row r="460">
          <cell r="C460" t="str">
            <v xml:space="preserve">TERM DEPOSITS </v>
          </cell>
          <cell r="D460"/>
          <cell r="E460"/>
          <cell r="F460"/>
          <cell r="G460"/>
          <cell r="H460"/>
          <cell r="I460"/>
          <cell r="J460"/>
          <cell r="K460"/>
        </row>
        <row r="461">
          <cell r="C461" t="str">
            <v>ANZ Bank 1 month Term deposit*</v>
          </cell>
          <cell r="D461"/>
          <cell r="E461"/>
          <cell r="F461"/>
          <cell r="G461"/>
          <cell r="H461"/>
          <cell r="I461"/>
          <cell r="J461"/>
          <cell r="K461"/>
        </row>
        <row r="462">
          <cell r="C462" t="str">
            <v>ANZ Bank 3 month Term deposit*</v>
          </cell>
          <cell r="D462"/>
          <cell r="E462"/>
          <cell r="F462"/>
          <cell r="G462"/>
          <cell r="H462"/>
          <cell r="I462"/>
          <cell r="J462"/>
          <cell r="K462"/>
        </row>
        <row r="463">
          <cell r="C463" t="str">
            <v>ANZ Bank 6 month Term deposit*</v>
          </cell>
          <cell r="D463"/>
          <cell r="E463"/>
          <cell r="F463"/>
          <cell r="G463"/>
          <cell r="H463"/>
          <cell r="I463"/>
          <cell r="J463"/>
          <cell r="K463"/>
        </row>
        <row r="464">
          <cell r="C464" t="str">
            <v>ANZ Bank 12 month Term deposit*</v>
          </cell>
          <cell r="D464"/>
          <cell r="E464"/>
          <cell r="F464"/>
          <cell r="G464"/>
          <cell r="H464"/>
          <cell r="I464"/>
          <cell r="J464"/>
          <cell r="K464"/>
        </row>
        <row r="465">
          <cell r="C465" t="str">
            <v>Macquarie Bank 1 month Term deposit*</v>
          </cell>
          <cell r="D465"/>
          <cell r="E465"/>
          <cell r="F465"/>
          <cell r="G465"/>
          <cell r="H465"/>
          <cell r="I465"/>
          <cell r="J465"/>
          <cell r="K465"/>
        </row>
        <row r="466">
          <cell r="C466" t="str">
            <v>Macquarie Bank 3 month Term deposit*</v>
          </cell>
          <cell r="D466"/>
          <cell r="E466"/>
          <cell r="F466"/>
          <cell r="G466"/>
          <cell r="H466"/>
          <cell r="I466"/>
          <cell r="J466"/>
          <cell r="K466"/>
        </row>
        <row r="467">
          <cell r="C467" t="str">
            <v>Macquarie Bank 6 month Term deposit*</v>
          </cell>
          <cell r="D467"/>
          <cell r="E467"/>
          <cell r="F467"/>
          <cell r="G467"/>
          <cell r="H467"/>
          <cell r="I467"/>
          <cell r="J467"/>
          <cell r="K467"/>
        </row>
        <row r="468">
          <cell r="C468" t="str">
            <v>Macquarie Bank 12 month Term deposit*</v>
          </cell>
          <cell r="D468"/>
          <cell r="E468"/>
          <cell r="F468"/>
          <cell r="G468"/>
          <cell r="H468"/>
          <cell r="I468"/>
          <cell r="J468"/>
          <cell r="K468"/>
        </row>
        <row r="469">
          <cell r="C469"/>
        </row>
        <row r="470">
          <cell r="C470"/>
        </row>
        <row r="471">
          <cell r="C471"/>
        </row>
        <row r="472">
          <cell r="C472"/>
        </row>
        <row r="473">
          <cell r="C473"/>
        </row>
        <row r="474">
          <cell r="C474"/>
        </row>
        <row r="475">
          <cell r="C475"/>
        </row>
        <row r="476">
          <cell r="C476"/>
        </row>
        <row r="477">
          <cell r="C477"/>
        </row>
        <row r="478">
          <cell r="C478"/>
        </row>
        <row r="479">
          <cell r="C479"/>
        </row>
        <row r="480">
          <cell r="C480"/>
        </row>
        <row r="481">
          <cell r="C481"/>
        </row>
        <row r="482">
          <cell r="C482"/>
        </row>
        <row r="483">
          <cell r="C483"/>
        </row>
        <row r="484">
          <cell r="C48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E1" t="str">
            <v>Minimum</v>
          </cell>
        </row>
      </sheetData>
      <sheetData sheetId="1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e@wrapinvest.com.au" TargetMode="External"/><Relationship Id="rId1" Type="http://schemas.openxmlformats.org/officeDocument/2006/relationships/hyperlink" Target="http://www.wealthtrac.com.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wrapinvest.com.au/assets/wrap/wrapinvest/documents/comms/performance-test-oasi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onepath.com.au/personal-business/insurance/onecare.asp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21"/>
  <sheetViews>
    <sheetView showGridLines="0" zoomScaleNormal="100" workbookViewId="0">
      <selection activeCell="A6" sqref="A6:I6"/>
    </sheetView>
  </sheetViews>
  <sheetFormatPr defaultColWidth="9.109375" defaultRowHeight="13.2" x14ac:dyDescent="0.25"/>
  <cols>
    <col min="1" max="1" width="9.109375" style="18"/>
    <col min="2" max="2" width="24.109375" style="19" bestFit="1" customWidth="1"/>
    <col min="3" max="3" width="33.109375" style="18" customWidth="1"/>
    <col min="4" max="5" width="9.109375" style="18"/>
    <col min="6" max="6" width="9.109375" style="20"/>
    <col min="7" max="7" width="9.109375" style="21"/>
    <col min="8" max="8" width="9.109375" style="18"/>
    <col min="9" max="9" width="18.6640625" style="18" customWidth="1"/>
    <col min="10" max="16384" width="9.109375" style="17"/>
  </cols>
  <sheetData>
    <row r="1" spans="1:14" s="317" customFormat="1" ht="30" customHeight="1" x14ac:dyDescent="0.4">
      <c r="A1" s="320" t="s">
        <v>479</v>
      </c>
      <c r="B1" s="164"/>
      <c r="C1" s="164"/>
      <c r="D1" s="164"/>
      <c r="E1" s="164"/>
      <c r="F1" s="164"/>
      <c r="G1" s="164"/>
      <c r="H1" s="164"/>
      <c r="I1" s="164"/>
    </row>
    <row r="2" spans="1:14" s="317" customFormat="1" ht="21.6" customHeight="1" x14ac:dyDescent="0.3">
      <c r="A2" s="80" t="s">
        <v>1454</v>
      </c>
      <c r="B2" s="82"/>
      <c r="C2" s="82"/>
      <c r="D2" s="82"/>
      <c r="E2" s="82"/>
      <c r="F2" s="82"/>
      <c r="G2" s="82"/>
      <c r="H2" s="82"/>
      <c r="I2" s="82"/>
    </row>
    <row r="3" spans="1:14" s="317" customFormat="1" ht="20.100000000000001" customHeight="1" x14ac:dyDescent="0.25">
      <c r="A3" s="329" t="s">
        <v>1455</v>
      </c>
      <c r="B3" s="329"/>
      <c r="C3" s="329"/>
      <c r="D3" s="329"/>
      <c r="E3" s="329"/>
      <c r="F3" s="329"/>
      <c r="G3" s="329"/>
      <c r="H3" s="329"/>
      <c r="I3" s="329"/>
    </row>
    <row r="4" spans="1:14" s="317" customFormat="1" x14ac:dyDescent="0.25">
      <c r="A4" s="331" t="s">
        <v>2001</v>
      </c>
      <c r="B4" s="331"/>
      <c r="C4" s="331"/>
      <c r="D4" s="331"/>
      <c r="E4" s="331"/>
      <c r="F4" s="331"/>
      <c r="G4" s="331"/>
      <c r="H4" s="331"/>
      <c r="I4" s="331"/>
      <c r="J4" s="331"/>
      <c r="K4" s="331"/>
    </row>
    <row r="5" spans="1:14" s="317" customFormat="1" x14ac:dyDescent="0.25">
      <c r="A5" s="331" t="s">
        <v>2002</v>
      </c>
      <c r="B5" s="331"/>
      <c r="C5" s="331"/>
      <c r="D5" s="331"/>
      <c r="E5" s="331"/>
      <c r="F5" s="331"/>
      <c r="G5" s="331"/>
      <c r="H5" s="331"/>
      <c r="I5" s="331"/>
      <c r="J5" s="331"/>
      <c r="K5" s="331"/>
    </row>
    <row r="6" spans="1:14" s="317" customFormat="1" ht="17.399999999999999" customHeight="1" x14ac:dyDescent="0.25">
      <c r="A6" s="330" t="s">
        <v>2022</v>
      </c>
      <c r="B6" s="330"/>
      <c r="C6" s="330"/>
      <c r="D6" s="330"/>
      <c r="E6" s="330"/>
      <c r="F6" s="330"/>
      <c r="G6" s="330"/>
      <c r="H6" s="330"/>
      <c r="I6" s="330"/>
    </row>
    <row r="7" spans="1:14" s="317" customFormat="1" ht="18" customHeight="1" x14ac:dyDescent="0.3">
      <c r="A7" s="165" t="s">
        <v>856</v>
      </c>
      <c r="B7" s="83"/>
      <c r="C7" s="83"/>
      <c r="D7" s="83"/>
      <c r="E7" s="83"/>
      <c r="F7" s="83"/>
      <c r="G7" s="83"/>
      <c r="H7" s="83"/>
      <c r="I7" s="83"/>
    </row>
    <row r="8" spans="1:14" s="317" customFormat="1" ht="52.5" customHeight="1" x14ac:dyDescent="0.25">
      <c r="A8" s="328" t="s">
        <v>1456</v>
      </c>
      <c r="B8" s="328"/>
      <c r="C8" s="328"/>
      <c r="D8" s="328"/>
      <c r="E8" s="328"/>
      <c r="F8" s="328"/>
      <c r="G8" s="328"/>
      <c r="H8" s="328"/>
      <c r="I8" s="328"/>
      <c r="J8" s="328"/>
      <c r="K8" s="328"/>
      <c r="L8" s="328"/>
      <c r="M8" s="328"/>
      <c r="N8" s="328"/>
    </row>
    <row r="9" spans="1:14" s="317" customFormat="1" ht="40.5" customHeight="1" x14ac:dyDescent="0.25">
      <c r="A9" s="328" t="s">
        <v>1457</v>
      </c>
      <c r="B9" s="328"/>
      <c r="C9" s="328"/>
      <c r="D9" s="328"/>
      <c r="E9" s="328"/>
      <c r="F9" s="328"/>
      <c r="G9" s="328"/>
      <c r="H9" s="328"/>
      <c r="I9" s="328"/>
      <c r="J9" s="328"/>
      <c r="K9" s="328"/>
      <c r="L9" s="328"/>
      <c r="M9" s="328"/>
      <c r="N9" s="328"/>
    </row>
    <row r="10" spans="1:14" s="317" customFormat="1" ht="27" customHeight="1" x14ac:dyDescent="0.25">
      <c r="A10" s="328" t="s">
        <v>940</v>
      </c>
      <c r="B10" s="328"/>
      <c r="C10" s="328"/>
      <c r="D10" s="328"/>
      <c r="E10" s="328"/>
      <c r="F10" s="328"/>
      <c r="G10" s="328"/>
      <c r="H10" s="328"/>
      <c r="I10" s="328"/>
      <c r="J10" s="328"/>
      <c r="K10" s="328"/>
      <c r="L10" s="328"/>
      <c r="M10" s="328"/>
      <c r="N10" s="328"/>
    </row>
    <row r="11" spans="1:14" s="317" customFormat="1" ht="15.6" x14ac:dyDescent="0.3">
      <c r="A11" s="165" t="s">
        <v>473</v>
      </c>
      <c r="B11" s="83"/>
      <c r="C11" s="83"/>
      <c r="D11" s="83"/>
      <c r="E11" s="83"/>
      <c r="F11" s="83"/>
      <c r="G11" s="83"/>
      <c r="H11" s="83"/>
      <c r="I11" s="83"/>
    </row>
    <row r="12" spans="1:14" s="317" customFormat="1" x14ac:dyDescent="0.25">
      <c r="A12" s="328" t="s">
        <v>474</v>
      </c>
      <c r="B12" s="328"/>
      <c r="C12" s="328"/>
      <c r="D12" s="328"/>
      <c r="E12" s="328"/>
      <c r="F12" s="328"/>
      <c r="G12" s="328"/>
      <c r="H12" s="328"/>
      <c r="I12" s="328"/>
    </row>
    <row r="13" spans="1:14" s="317" customFormat="1" ht="15.6" x14ac:dyDescent="0.3">
      <c r="A13" s="318" t="s">
        <v>475</v>
      </c>
      <c r="B13" s="83"/>
      <c r="C13" s="83"/>
      <c r="D13" s="83"/>
      <c r="E13" s="83"/>
      <c r="F13" s="83"/>
      <c r="G13" s="83"/>
      <c r="H13" s="83"/>
      <c r="I13" s="83"/>
    </row>
    <row r="14" spans="1:14" s="317" customFormat="1" x14ac:dyDescent="0.25">
      <c r="A14" s="167" t="s">
        <v>476</v>
      </c>
      <c r="B14" s="166" t="s">
        <v>1458</v>
      </c>
      <c r="C14" s="166"/>
      <c r="D14" s="166"/>
      <c r="E14" s="166"/>
      <c r="F14" s="166"/>
      <c r="G14" s="166"/>
      <c r="H14" s="166"/>
      <c r="I14" s="166"/>
    </row>
    <row r="15" spans="1:14" s="317" customFormat="1" x14ac:dyDescent="0.25">
      <c r="A15" s="167" t="s">
        <v>477</v>
      </c>
      <c r="B15" s="166" t="s">
        <v>480</v>
      </c>
      <c r="C15" s="166"/>
      <c r="D15" s="166"/>
      <c r="E15" s="166"/>
      <c r="F15" s="166"/>
      <c r="G15" s="166"/>
      <c r="H15" s="166"/>
      <c r="I15" s="166"/>
    </row>
    <row r="16" spans="1:14" s="317" customFormat="1" x14ac:dyDescent="0.25">
      <c r="A16" s="167" t="s">
        <v>478</v>
      </c>
      <c r="B16" s="84" t="s">
        <v>1459</v>
      </c>
      <c r="C16" s="168"/>
      <c r="D16" s="168"/>
      <c r="E16" s="168"/>
      <c r="F16" s="169"/>
      <c r="G16" s="170"/>
      <c r="H16" s="168"/>
      <c r="I16" s="168"/>
    </row>
    <row r="17" spans="1:14" s="317" customFormat="1" x14ac:dyDescent="0.25">
      <c r="A17" s="167"/>
      <c r="B17" s="171"/>
      <c r="C17" s="168"/>
      <c r="D17" s="168"/>
      <c r="E17" s="168"/>
      <c r="F17" s="169"/>
      <c r="G17" s="170"/>
      <c r="H17" s="168"/>
      <c r="I17" s="168"/>
    </row>
    <row r="18" spans="1:14" s="317" customFormat="1" ht="63" customHeight="1" x14ac:dyDescent="0.25">
      <c r="A18" s="327" t="s">
        <v>2003</v>
      </c>
      <c r="B18" s="327"/>
      <c r="C18" s="327"/>
      <c r="D18" s="327"/>
      <c r="E18" s="327"/>
      <c r="F18" s="327"/>
      <c r="G18" s="327"/>
      <c r="H18" s="327"/>
      <c r="I18" s="327"/>
      <c r="J18" s="327"/>
      <c r="K18" s="327"/>
    </row>
    <row r="19" spans="1:14" s="317" customFormat="1" ht="49.5" customHeight="1" x14ac:dyDescent="0.25">
      <c r="A19" s="327" t="s">
        <v>2004</v>
      </c>
      <c r="B19" s="327"/>
      <c r="C19" s="327"/>
      <c r="D19" s="327"/>
      <c r="E19" s="327"/>
      <c r="F19" s="327"/>
      <c r="G19" s="327"/>
      <c r="H19" s="327"/>
      <c r="I19" s="327"/>
      <c r="J19" s="327"/>
      <c r="K19" s="327"/>
      <c r="L19" s="327"/>
      <c r="M19" s="327"/>
      <c r="N19" s="327"/>
    </row>
    <row r="20" spans="1:14" s="317" customFormat="1" ht="16.5" customHeight="1" x14ac:dyDescent="0.25">
      <c r="A20" s="327" t="s">
        <v>1460</v>
      </c>
      <c r="B20" s="327"/>
      <c r="C20" s="327"/>
      <c r="D20" s="327"/>
      <c r="E20" s="327"/>
      <c r="F20" s="327"/>
      <c r="G20" s="327"/>
      <c r="H20" s="327"/>
      <c r="I20" s="327"/>
      <c r="J20" s="327"/>
      <c r="K20" s="327"/>
    </row>
    <row r="21" spans="1:14" s="317" customFormat="1" ht="27.9" customHeight="1" x14ac:dyDescent="0.25">
      <c r="A21" s="327" t="s">
        <v>1461</v>
      </c>
      <c r="B21" s="327"/>
      <c r="C21" s="327"/>
      <c r="D21" s="327"/>
      <c r="E21" s="327"/>
      <c r="F21" s="327"/>
      <c r="G21" s="327"/>
      <c r="H21" s="327"/>
      <c r="I21" s="327"/>
      <c r="J21" s="327"/>
      <c r="K21" s="327"/>
      <c r="L21" s="319"/>
      <c r="M21" s="319"/>
    </row>
  </sheetData>
  <sheetProtection algorithmName="SHA-512" hashValue="ypZ72In7Usa1wcWsDc5H/rgTmw74J0zARu4nIgC3Cx8rs5TQCkWSV0P2COK+4bI4MrEYYlCvidAGnLuNS8SKIQ==" saltValue="EZH9Pt2cVBChocXccxfteg==" spinCount="100000" sheet="1" objects="1" scenarios="1"/>
  <mergeCells count="16">
    <mergeCell ref="A3:I3"/>
    <mergeCell ref="A6:I6"/>
    <mergeCell ref="A4:K4"/>
    <mergeCell ref="A5:K5"/>
    <mergeCell ref="A8:K8"/>
    <mergeCell ref="L8:N8"/>
    <mergeCell ref="A9:K9"/>
    <mergeCell ref="L9:N9"/>
    <mergeCell ref="A10:K10"/>
    <mergeCell ref="L10:N10"/>
    <mergeCell ref="A21:K21"/>
    <mergeCell ref="A12:I12"/>
    <mergeCell ref="A18:K18"/>
    <mergeCell ref="A19:K19"/>
    <mergeCell ref="L19:N19"/>
    <mergeCell ref="A20:K20"/>
  </mergeCells>
  <hyperlinks>
    <hyperlink ref="B15" r:id="rId1" display="www.wealthtrac.com.au" xr:uid="{7CC9ECCB-756B-4468-8253-DE0DF42B8724}"/>
    <hyperlink ref="B16" r:id="rId2" xr:uid="{0BC88065-CAFD-4820-B762-A0AB14FA345C}"/>
  </hyperlinks>
  <printOptions horizontalCentered="1"/>
  <pageMargins left="0.35433070866141736" right="0.35433070866141736" top="0.78740157480314965" bottom="0.78740157480314965" header="0.51181102362204722" footer="0.51181102362204722"/>
  <pageSetup paperSize="8" scale="8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L527"/>
  <sheetViews>
    <sheetView showGridLines="0" tabSelected="1" zoomScaleNormal="100" workbookViewId="0">
      <selection activeCell="D11" sqref="D11"/>
    </sheetView>
  </sheetViews>
  <sheetFormatPr defaultColWidth="9.109375" defaultRowHeight="13.2" x14ac:dyDescent="0.25"/>
  <cols>
    <col min="1" max="1" width="13.44140625" style="4" bestFit="1" customWidth="1"/>
    <col min="2" max="2" width="64.88671875" style="8" bestFit="1" customWidth="1"/>
    <col min="3" max="3" width="16.33203125" style="1" customWidth="1"/>
    <col min="4" max="4" width="14" style="1" customWidth="1"/>
    <col min="5" max="5" width="15" style="1" customWidth="1"/>
    <col min="6" max="6" width="13.88671875" style="1" customWidth="1"/>
    <col min="7" max="7" width="14.33203125" style="1" customWidth="1"/>
    <col min="8" max="8" width="11.44140625" style="70" customWidth="1"/>
    <col min="9" max="9" width="15.33203125" style="4" customWidth="1"/>
    <col min="10" max="10" width="12.109375" style="4" customWidth="1"/>
    <col min="11" max="16384" width="9.109375" style="6"/>
  </cols>
  <sheetData>
    <row r="1" spans="1:220" ht="17.399999999999999" x14ac:dyDescent="0.3">
      <c r="A1" s="80" t="s">
        <v>2023</v>
      </c>
      <c r="B1" s="99"/>
      <c r="C1" s="128"/>
      <c r="D1" s="85"/>
      <c r="E1" s="85"/>
      <c r="F1" s="85"/>
      <c r="G1" s="85"/>
      <c r="H1" s="66"/>
      <c r="I1" s="281"/>
    </row>
    <row r="2" spans="1:220" ht="13.8" x14ac:dyDescent="0.25">
      <c r="A2" s="82" t="s">
        <v>877</v>
      </c>
      <c r="B2" s="99"/>
      <c r="C2" s="129"/>
      <c r="D2" s="86"/>
      <c r="E2" s="86"/>
      <c r="F2" s="86"/>
      <c r="G2" s="86"/>
      <c r="H2" s="66"/>
      <c r="I2" s="281"/>
    </row>
    <row r="3" spans="1:220" ht="6.75" customHeight="1" x14ac:dyDescent="0.25">
      <c r="A3" s="82"/>
      <c r="B3" s="99"/>
      <c r="C3" s="129"/>
      <c r="D3" s="86"/>
      <c r="E3" s="86"/>
      <c r="F3" s="86"/>
      <c r="G3" s="86"/>
      <c r="H3" s="66"/>
      <c r="I3" s="281"/>
    </row>
    <row r="4" spans="1:220" ht="15.6" x14ac:dyDescent="0.3">
      <c r="A4" s="100" t="s">
        <v>876</v>
      </c>
      <c r="B4" s="99"/>
      <c r="C4" s="130"/>
      <c r="D4" s="87"/>
      <c r="E4" s="87"/>
      <c r="F4" s="87"/>
      <c r="G4" s="87"/>
      <c r="H4" s="66"/>
      <c r="I4" s="281"/>
    </row>
    <row r="5" spans="1:220" s="2" customFormat="1" ht="61.95" customHeight="1" thickBot="1" x14ac:dyDescent="0.3">
      <c r="A5" s="155" t="s">
        <v>301</v>
      </c>
      <c r="B5" s="156" t="s">
        <v>796</v>
      </c>
      <c r="C5" s="249" t="s">
        <v>1802</v>
      </c>
      <c r="D5" s="249" t="s">
        <v>1803</v>
      </c>
      <c r="E5" s="249" t="s">
        <v>1804</v>
      </c>
      <c r="F5" s="249" t="s">
        <v>1805</v>
      </c>
      <c r="G5" s="249" t="s">
        <v>1806</v>
      </c>
      <c r="H5" s="46"/>
    </row>
    <row r="6" spans="1:220" s="2" customFormat="1" ht="15" customHeight="1" thickBot="1" x14ac:dyDescent="0.3">
      <c r="A6" s="283"/>
      <c r="B6" s="126" t="s">
        <v>1410</v>
      </c>
      <c r="C6" s="127"/>
      <c r="D6" s="127"/>
      <c r="E6" s="127"/>
      <c r="F6" s="127"/>
      <c r="G6" s="284"/>
      <c r="H6" s="46"/>
    </row>
    <row r="7" spans="1:220" s="2" customFormat="1" ht="15" customHeight="1" thickBot="1" x14ac:dyDescent="0.3">
      <c r="A7" s="285" t="s">
        <v>1411</v>
      </c>
      <c r="B7" s="241" t="s">
        <v>2032</v>
      </c>
      <c r="C7" s="238">
        <v>5.7000000000000002E-3</v>
      </c>
      <c r="D7" s="259">
        <v>0.03</v>
      </c>
      <c r="E7" s="238">
        <v>1.1000000000000001E-3</v>
      </c>
      <c r="F7" s="259">
        <v>7.0000000000000007E-2</v>
      </c>
      <c r="G7" s="286">
        <v>0.04</v>
      </c>
      <c r="H7" s="46"/>
    </row>
    <row r="8" spans="1:220" s="2" customFormat="1" ht="15" customHeight="1" thickBot="1" x14ac:dyDescent="0.3">
      <c r="A8" s="283"/>
      <c r="B8" s="242" t="s">
        <v>446</v>
      </c>
      <c r="C8" s="239"/>
      <c r="D8" s="239"/>
      <c r="E8" s="239"/>
      <c r="F8" s="239"/>
      <c r="G8" s="288"/>
      <c r="H8" s="46"/>
      <c r="I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row>
    <row r="9" spans="1:220" ht="15" customHeight="1" x14ac:dyDescent="0.25">
      <c r="A9" s="287" t="s">
        <v>1412</v>
      </c>
      <c r="B9" s="241" t="s">
        <v>2033</v>
      </c>
      <c r="C9" s="238">
        <v>8.199999999999999E-3</v>
      </c>
      <c r="D9" s="259">
        <v>7.0000000000000007E-2</v>
      </c>
      <c r="E9" s="238">
        <v>1.2999999999999999E-3</v>
      </c>
      <c r="F9" s="259">
        <v>0.09</v>
      </c>
      <c r="G9" s="286">
        <v>0.06</v>
      </c>
      <c r="H9" s="46"/>
      <c r="I9" s="3"/>
      <c r="J9" s="2"/>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row>
    <row r="10" spans="1:220" ht="15" customHeight="1" x14ac:dyDescent="0.25">
      <c r="A10" s="287" t="s">
        <v>1413</v>
      </c>
      <c r="B10" s="241" t="s">
        <v>2034</v>
      </c>
      <c r="C10" s="238">
        <v>4.1999999999999997E-3</v>
      </c>
      <c r="D10" s="259">
        <v>0</v>
      </c>
      <c r="E10" s="238">
        <v>7.000000000000001E-4</v>
      </c>
      <c r="F10" s="259">
        <v>7.0000000000000007E-2</v>
      </c>
      <c r="G10" s="286">
        <v>0.04</v>
      </c>
      <c r="H10" s="46"/>
      <c r="I10" s="3"/>
      <c r="J10" s="2"/>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row>
    <row r="11" spans="1:220" s="2" customFormat="1" ht="15" customHeight="1" x14ac:dyDescent="0.25">
      <c r="A11" s="287" t="s">
        <v>106</v>
      </c>
      <c r="B11" s="241" t="s">
        <v>999</v>
      </c>
      <c r="C11" s="238">
        <v>8.3000000000000001E-3</v>
      </c>
      <c r="D11" s="259">
        <v>0</v>
      </c>
      <c r="E11" s="238">
        <v>1.6999999999999999E-3</v>
      </c>
      <c r="F11" s="259">
        <v>0.22</v>
      </c>
      <c r="G11" s="286">
        <v>0.18</v>
      </c>
      <c r="H11" s="46"/>
    </row>
    <row r="12" spans="1:220" s="2" customFormat="1" ht="15" customHeight="1" x14ac:dyDescent="0.25">
      <c r="A12" s="287" t="s">
        <v>425</v>
      </c>
      <c r="B12" s="241" t="s">
        <v>1000</v>
      </c>
      <c r="C12" s="238">
        <v>6.5000000000000006E-3</v>
      </c>
      <c r="D12" s="259">
        <v>0</v>
      </c>
      <c r="E12" s="238">
        <v>2E-3</v>
      </c>
      <c r="F12" s="259">
        <v>0.13</v>
      </c>
      <c r="G12" s="286">
        <v>0.09</v>
      </c>
      <c r="H12" s="46"/>
      <c r="I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row>
    <row r="13" spans="1:220" s="2" customFormat="1" ht="15" customHeight="1" x14ac:dyDescent="0.25">
      <c r="A13" s="287" t="s">
        <v>293</v>
      </c>
      <c r="B13" s="241" t="s">
        <v>2035</v>
      </c>
      <c r="C13" s="238">
        <v>9.4999999999999998E-3</v>
      </c>
      <c r="D13" s="259">
        <v>0</v>
      </c>
      <c r="E13" s="238">
        <v>2.0999999999999999E-3</v>
      </c>
      <c r="F13" s="259">
        <v>7.0000000000000007E-2</v>
      </c>
      <c r="G13" s="286">
        <v>0.04</v>
      </c>
      <c r="H13" s="46"/>
      <c r="I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row>
    <row r="14" spans="1:220" s="2" customFormat="1" ht="15" customHeight="1" x14ac:dyDescent="0.25">
      <c r="A14" s="287" t="s">
        <v>371</v>
      </c>
      <c r="B14" s="241" t="s">
        <v>2036</v>
      </c>
      <c r="C14" s="238">
        <v>7.1999999999999998E-3</v>
      </c>
      <c r="D14" s="259">
        <v>0.01</v>
      </c>
      <c r="E14" s="238">
        <v>3.4999999999999996E-3</v>
      </c>
      <c r="F14" s="259">
        <v>7.0000000000000007E-2</v>
      </c>
      <c r="G14" s="286">
        <v>0</v>
      </c>
      <c r="H14" s="46"/>
      <c r="I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row>
    <row r="15" spans="1:220" s="2" customFormat="1" ht="15" customHeight="1" x14ac:dyDescent="0.25">
      <c r="A15" s="287" t="s">
        <v>1385</v>
      </c>
      <c r="B15" s="241" t="s">
        <v>2037</v>
      </c>
      <c r="C15" s="238">
        <v>7.1999999999999998E-3</v>
      </c>
      <c r="D15" s="259">
        <v>0.01</v>
      </c>
      <c r="E15" s="238">
        <v>3.4999999999999996E-3</v>
      </c>
      <c r="F15" s="259">
        <v>7.0000000000000007E-2</v>
      </c>
      <c r="G15" s="286">
        <v>0</v>
      </c>
      <c r="H15" s="46"/>
      <c r="I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row>
    <row r="16" spans="1:220" s="2" customFormat="1" ht="15" customHeight="1" x14ac:dyDescent="0.25">
      <c r="A16" s="287" t="s">
        <v>1327</v>
      </c>
      <c r="B16" s="241" t="s">
        <v>1328</v>
      </c>
      <c r="C16" s="238">
        <v>8.6E-3</v>
      </c>
      <c r="D16" s="259">
        <v>0.02</v>
      </c>
      <c r="E16" s="238">
        <v>3.3E-3</v>
      </c>
      <c r="F16" s="259">
        <v>0.06</v>
      </c>
      <c r="G16" s="286">
        <v>0</v>
      </c>
      <c r="H16" s="46"/>
      <c r="I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row>
    <row r="17" spans="1:220" s="2" customFormat="1" ht="15" customHeight="1" x14ac:dyDescent="0.25">
      <c r="A17" s="287" t="s">
        <v>317</v>
      </c>
      <c r="B17" s="241" t="s">
        <v>2038</v>
      </c>
      <c r="C17" s="238">
        <v>9.5999999999999992E-3</v>
      </c>
      <c r="D17" s="259">
        <v>0.01</v>
      </c>
      <c r="E17" s="238">
        <v>3.4999999999999996E-3</v>
      </c>
      <c r="F17" s="259">
        <v>0.09</v>
      </c>
      <c r="G17" s="286">
        <v>0</v>
      </c>
      <c r="H17" s="46"/>
      <c r="I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row>
    <row r="18" spans="1:220" s="2" customFormat="1" ht="15" customHeight="1" x14ac:dyDescent="0.25">
      <c r="A18" s="287" t="s">
        <v>1329</v>
      </c>
      <c r="B18" s="241" t="s">
        <v>2039</v>
      </c>
      <c r="C18" s="238">
        <v>7.1999999999999998E-3</v>
      </c>
      <c r="D18" s="259">
        <v>0.01</v>
      </c>
      <c r="E18" s="238">
        <v>3.4999999999999996E-3</v>
      </c>
      <c r="F18" s="259" t="s">
        <v>491</v>
      </c>
      <c r="G18" s="286" t="s">
        <v>491</v>
      </c>
      <c r="H18" s="46"/>
      <c r="I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row>
    <row r="19" spans="1:220" s="2" customFormat="1" ht="15" customHeight="1" x14ac:dyDescent="0.25">
      <c r="A19" s="289" t="s">
        <v>80</v>
      </c>
      <c r="B19" s="241" t="s">
        <v>79</v>
      </c>
      <c r="C19" s="238">
        <v>2.8999999999999998E-3</v>
      </c>
      <c r="D19" s="259">
        <v>0</v>
      </c>
      <c r="E19" s="238">
        <v>2E-3</v>
      </c>
      <c r="F19" s="259">
        <v>0</v>
      </c>
      <c r="G19" s="286">
        <v>0</v>
      </c>
      <c r="H19" s="46"/>
      <c r="I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row>
    <row r="20" spans="1:220" s="2" customFormat="1" ht="15" customHeight="1" thickBot="1" x14ac:dyDescent="0.3">
      <c r="A20" s="289" t="s">
        <v>116</v>
      </c>
      <c r="B20" s="241" t="s">
        <v>468</v>
      </c>
      <c r="C20" s="238">
        <v>6.8000000000000005E-3</v>
      </c>
      <c r="D20" s="259">
        <v>0</v>
      </c>
      <c r="E20" s="238">
        <v>2E-3</v>
      </c>
      <c r="F20" s="259">
        <v>0.01</v>
      </c>
      <c r="G20" s="286">
        <v>0</v>
      </c>
      <c r="H20" s="46"/>
      <c r="I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row>
    <row r="21" spans="1:220" s="2" customFormat="1" ht="15" customHeight="1" thickBot="1" x14ac:dyDescent="0.3">
      <c r="A21" s="283"/>
      <c r="B21" s="242" t="s">
        <v>164</v>
      </c>
      <c r="C21" s="239"/>
      <c r="D21" s="239"/>
      <c r="E21" s="239"/>
      <c r="F21" s="239"/>
      <c r="G21" s="288"/>
      <c r="H21" s="46"/>
      <c r="I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row>
    <row r="22" spans="1:220" s="2" customFormat="1" ht="15" customHeight="1" x14ac:dyDescent="0.25">
      <c r="A22" s="285" t="s">
        <v>162</v>
      </c>
      <c r="B22" s="241" t="s">
        <v>2040</v>
      </c>
      <c r="C22" s="238">
        <v>8.8000000000000005E-3</v>
      </c>
      <c r="D22" s="259">
        <v>0</v>
      </c>
      <c r="E22" s="238">
        <v>6.4999999999999988E-3</v>
      </c>
      <c r="F22" s="259">
        <v>0.02</v>
      </c>
      <c r="G22" s="286">
        <v>0</v>
      </c>
      <c r="H22" s="46"/>
      <c r="I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row>
    <row r="23" spans="1:220" s="2" customFormat="1" ht="15" customHeight="1" x14ac:dyDescent="0.25">
      <c r="A23" s="287" t="s">
        <v>89</v>
      </c>
      <c r="B23" s="241" t="s">
        <v>2041</v>
      </c>
      <c r="C23" s="238">
        <v>1.0500000000000001E-2</v>
      </c>
      <c r="D23" s="259">
        <v>0.85</v>
      </c>
      <c r="E23" s="238">
        <v>6.0000000000000001E-3</v>
      </c>
      <c r="F23" s="259">
        <v>0.28000000000000003</v>
      </c>
      <c r="G23" s="286">
        <v>0.14000000000000001</v>
      </c>
      <c r="H23" s="46"/>
      <c r="I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row>
    <row r="24" spans="1:220" s="2" customFormat="1" ht="15" customHeight="1" x14ac:dyDescent="0.25">
      <c r="A24" s="290" t="s">
        <v>942</v>
      </c>
      <c r="B24" s="241" t="s">
        <v>1554</v>
      </c>
      <c r="C24" s="238">
        <v>8.0000000000000002E-3</v>
      </c>
      <c r="D24" s="259">
        <v>0</v>
      </c>
      <c r="E24" s="238">
        <v>3.0000000000000001E-3</v>
      </c>
      <c r="F24" s="259">
        <v>0.13</v>
      </c>
      <c r="G24" s="286">
        <v>0.03</v>
      </c>
      <c r="H24" s="46"/>
      <c r="I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row>
    <row r="25" spans="1:220" s="2" customFormat="1" ht="15" customHeight="1" x14ac:dyDescent="0.25">
      <c r="A25" s="287" t="s">
        <v>1414</v>
      </c>
      <c r="B25" s="241" t="s">
        <v>2042</v>
      </c>
      <c r="C25" s="238">
        <v>9.4000000000000021E-3</v>
      </c>
      <c r="D25" s="259">
        <v>0.13</v>
      </c>
      <c r="E25" s="238">
        <v>1.6000000000000001E-3</v>
      </c>
      <c r="F25" s="259">
        <v>0.12</v>
      </c>
      <c r="G25" s="286">
        <v>7.0000000000000007E-2</v>
      </c>
      <c r="H25" s="46"/>
      <c r="I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row>
    <row r="26" spans="1:220" s="2" customFormat="1" ht="15" customHeight="1" x14ac:dyDescent="0.25">
      <c r="A26" s="287" t="s">
        <v>1415</v>
      </c>
      <c r="B26" s="241" t="s">
        <v>2043</v>
      </c>
      <c r="C26" s="238">
        <v>4.6999999999999993E-3</v>
      </c>
      <c r="D26" s="259">
        <v>0</v>
      </c>
      <c r="E26" s="238">
        <v>1E-3</v>
      </c>
      <c r="F26" s="259">
        <v>0.08</v>
      </c>
      <c r="G26" s="286">
        <v>0.03</v>
      </c>
      <c r="H26" s="46"/>
      <c r="I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row>
    <row r="27" spans="1:220" s="2" customFormat="1" ht="15" customHeight="1" x14ac:dyDescent="0.25">
      <c r="A27" s="287" t="s">
        <v>166</v>
      </c>
      <c r="B27" s="241" t="s">
        <v>1001</v>
      </c>
      <c r="C27" s="238">
        <v>8.199999999999999E-3</v>
      </c>
      <c r="D27" s="259">
        <v>0</v>
      </c>
      <c r="E27" s="238">
        <v>2.5000000000000001E-3</v>
      </c>
      <c r="F27" s="259">
        <v>0.26</v>
      </c>
      <c r="G27" s="286">
        <v>0.22</v>
      </c>
      <c r="H27" s="46"/>
      <c r="I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row>
    <row r="28" spans="1:220" s="2" customFormat="1" ht="15" customHeight="1" x14ac:dyDescent="0.25">
      <c r="A28" s="287" t="s">
        <v>321</v>
      </c>
      <c r="B28" s="241" t="s">
        <v>2044</v>
      </c>
      <c r="C28" s="238">
        <v>1.0200000000000001E-2</v>
      </c>
      <c r="D28" s="259">
        <v>0</v>
      </c>
      <c r="E28" s="238">
        <v>2.3999999999999998E-3</v>
      </c>
      <c r="F28" s="259">
        <v>0.1</v>
      </c>
      <c r="G28" s="286">
        <v>0.05</v>
      </c>
      <c r="H28" s="46"/>
      <c r="I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row>
    <row r="29" spans="1:220" ht="15" customHeight="1" x14ac:dyDescent="0.25">
      <c r="A29" s="287" t="s">
        <v>1741</v>
      </c>
      <c r="B29" s="241" t="s">
        <v>2045</v>
      </c>
      <c r="C29" s="238">
        <v>9.7000000000000003E-3</v>
      </c>
      <c r="D29" s="259">
        <v>0</v>
      </c>
      <c r="E29" s="238">
        <v>2E-3</v>
      </c>
      <c r="F29" s="259">
        <v>0.08</v>
      </c>
      <c r="G29" s="286">
        <v>0.04</v>
      </c>
      <c r="H29" s="46"/>
      <c r="I29" s="3"/>
      <c r="J29" s="2"/>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row>
    <row r="30" spans="1:220" s="2" customFormat="1" ht="15" customHeight="1" x14ac:dyDescent="0.25">
      <c r="A30" s="287" t="s">
        <v>372</v>
      </c>
      <c r="B30" s="241" t="s">
        <v>2046</v>
      </c>
      <c r="C30" s="238">
        <v>8.2999999999999984E-3</v>
      </c>
      <c r="D30" s="259">
        <v>0.01</v>
      </c>
      <c r="E30" s="238">
        <v>3.5999999999999999E-3</v>
      </c>
      <c r="F30" s="259">
        <v>0.09</v>
      </c>
      <c r="G30" s="286">
        <v>0</v>
      </c>
      <c r="H30" s="46"/>
      <c r="I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row>
    <row r="31" spans="1:220" s="2" customFormat="1" ht="15" customHeight="1" x14ac:dyDescent="0.25">
      <c r="A31" s="287" t="s">
        <v>1387</v>
      </c>
      <c r="B31" s="241" t="s">
        <v>2047</v>
      </c>
      <c r="C31" s="238">
        <v>8.2999999999999984E-3</v>
      </c>
      <c r="D31" s="259">
        <v>0.01</v>
      </c>
      <c r="E31" s="238">
        <v>3.5999999999999999E-3</v>
      </c>
      <c r="F31" s="259">
        <v>0.09</v>
      </c>
      <c r="G31" s="286">
        <v>0</v>
      </c>
      <c r="H31" s="46"/>
      <c r="I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row>
    <row r="32" spans="1:220" s="2" customFormat="1" ht="15" customHeight="1" x14ac:dyDescent="0.25">
      <c r="A32" s="287" t="s">
        <v>1308</v>
      </c>
      <c r="B32" s="241" t="s">
        <v>2048</v>
      </c>
      <c r="C32" s="238">
        <v>8.2999999999999984E-3</v>
      </c>
      <c r="D32" s="259">
        <v>0.01</v>
      </c>
      <c r="E32" s="238">
        <v>3.5999999999999999E-3</v>
      </c>
      <c r="F32" s="259" t="s">
        <v>491</v>
      </c>
      <c r="G32" s="286" t="s">
        <v>491</v>
      </c>
      <c r="H32" s="46"/>
      <c r="I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row>
    <row r="33" spans="1:220" s="2" customFormat="1" ht="15" customHeight="1" x14ac:dyDescent="0.25">
      <c r="A33" s="287" t="s">
        <v>331</v>
      </c>
      <c r="B33" s="241" t="s">
        <v>976</v>
      </c>
      <c r="C33" s="238">
        <v>8.7999999999999988E-3</v>
      </c>
      <c r="D33" s="259">
        <v>0.01</v>
      </c>
      <c r="E33" s="238">
        <v>4.0000000000000001E-3</v>
      </c>
      <c r="F33" s="259">
        <v>0.1</v>
      </c>
      <c r="G33" s="286">
        <v>0.01</v>
      </c>
      <c r="H33" s="46"/>
      <c r="I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row>
    <row r="34" spans="1:220" s="2" customFormat="1" ht="15" customHeight="1" thickBot="1" x14ac:dyDescent="0.3">
      <c r="A34" s="289" t="s">
        <v>83</v>
      </c>
      <c r="B34" s="241" t="s">
        <v>82</v>
      </c>
      <c r="C34" s="238">
        <v>2.8999999999999998E-3</v>
      </c>
      <c r="D34" s="259">
        <v>0</v>
      </c>
      <c r="E34" s="238">
        <v>2E-3</v>
      </c>
      <c r="F34" s="259">
        <v>0</v>
      </c>
      <c r="G34" s="286">
        <v>0</v>
      </c>
      <c r="H34" s="46"/>
      <c r="I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row>
    <row r="35" spans="1:220" s="2" customFormat="1" ht="15" customHeight="1" thickBot="1" x14ac:dyDescent="0.3">
      <c r="A35" s="283"/>
      <c r="B35" s="242" t="s">
        <v>176</v>
      </c>
      <c r="C35" s="239"/>
      <c r="D35" s="239"/>
      <c r="E35" s="239"/>
      <c r="F35" s="239"/>
      <c r="G35" s="288"/>
      <c r="H35" s="46"/>
      <c r="I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row>
    <row r="36" spans="1:220" s="2" customFormat="1" ht="15" customHeight="1" x14ac:dyDescent="0.25">
      <c r="A36" s="291" t="s">
        <v>165</v>
      </c>
      <c r="B36" s="241" t="s">
        <v>2049</v>
      </c>
      <c r="C36" s="238">
        <v>1.2E-2</v>
      </c>
      <c r="D36" s="259">
        <v>0</v>
      </c>
      <c r="E36" s="238">
        <v>1.4E-3</v>
      </c>
      <c r="F36" s="259">
        <v>0.1</v>
      </c>
      <c r="G36" s="286">
        <v>0</v>
      </c>
      <c r="H36" s="46"/>
      <c r="I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row>
    <row r="37" spans="1:220" s="2" customFormat="1" ht="15" customHeight="1" x14ac:dyDescent="0.25">
      <c r="A37" s="287" t="s">
        <v>177</v>
      </c>
      <c r="B37" s="241" t="s">
        <v>1210</v>
      </c>
      <c r="C37" s="238">
        <v>8.1000000000000013E-3</v>
      </c>
      <c r="D37" s="259">
        <v>0</v>
      </c>
      <c r="E37" s="238">
        <v>2E-3</v>
      </c>
      <c r="F37" s="259">
        <v>0.34</v>
      </c>
      <c r="G37" s="286">
        <v>0.3</v>
      </c>
      <c r="H37" s="46"/>
      <c r="I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row>
    <row r="38" spans="1:220" s="2" customFormat="1" ht="15" customHeight="1" x14ac:dyDescent="0.25">
      <c r="A38" s="287" t="s">
        <v>7</v>
      </c>
      <c r="B38" s="241" t="s">
        <v>911</v>
      </c>
      <c r="C38" s="238">
        <v>9.0000000000000011E-3</v>
      </c>
      <c r="D38" s="259">
        <v>0</v>
      </c>
      <c r="E38" s="238">
        <v>2.3999999999999998E-3</v>
      </c>
      <c r="F38" s="259">
        <v>0.54</v>
      </c>
      <c r="G38" s="286">
        <v>0.48</v>
      </c>
      <c r="H38" s="46"/>
      <c r="I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row>
    <row r="39" spans="1:220" s="2" customFormat="1" ht="15" customHeight="1" x14ac:dyDescent="0.25">
      <c r="A39" s="287" t="s">
        <v>170</v>
      </c>
      <c r="B39" s="241" t="s">
        <v>169</v>
      </c>
      <c r="C39" s="238">
        <v>1.06E-2</v>
      </c>
      <c r="D39" s="259">
        <v>0.04</v>
      </c>
      <c r="E39" s="238">
        <v>3.0000000000000001E-3</v>
      </c>
      <c r="F39" s="259">
        <v>0.15</v>
      </c>
      <c r="G39" s="286">
        <v>0.13</v>
      </c>
      <c r="H39" s="46"/>
      <c r="I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row>
    <row r="40" spans="1:220" s="2" customFormat="1" ht="15" customHeight="1" x14ac:dyDescent="0.25">
      <c r="A40" s="287" t="s">
        <v>842</v>
      </c>
      <c r="B40" s="241" t="s">
        <v>2050</v>
      </c>
      <c r="C40" s="238">
        <v>4.0999999999999995E-3</v>
      </c>
      <c r="D40" s="259">
        <v>0</v>
      </c>
      <c r="E40" s="238">
        <v>2E-3</v>
      </c>
      <c r="F40" s="259">
        <v>0.01</v>
      </c>
      <c r="G40" s="286">
        <v>0</v>
      </c>
      <c r="H40" s="46"/>
      <c r="I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row>
    <row r="41" spans="1:220" s="2" customFormat="1" ht="15" customHeight="1" x14ac:dyDescent="0.25">
      <c r="A41" s="287" t="s">
        <v>172</v>
      </c>
      <c r="B41" s="241" t="s">
        <v>171</v>
      </c>
      <c r="C41" s="238">
        <v>1.0500000000000001E-2</v>
      </c>
      <c r="D41" s="259">
        <v>0</v>
      </c>
      <c r="E41" s="238">
        <v>3.2000000000000002E-3</v>
      </c>
      <c r="F41" s="259">
        <v>0.05</v>
      </c>
      <c r="G41" s="286">
        <v>0.04</v>
      </c>
      <c r="H41" s="46"/>
      <c r="I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row>
    <row r="42" spans="1:220" s="2" customFormat="1" ht="15" customHeight="1" x14ac:dyDescent="0.25">
      <c r="A42" s="287" t="s">
        <v>1416</v>
      </c>
      <c r="B42" s="241" t="s">
        <v>2051</v>
      </c>
      <c r="C42" s="238">
        <v>1.0800000000000001E-2</v>
      </c>
      <c r="D42" s="259">
        <v>0.22</v>
      </c>
      <c r="E42" s="238">
        <v>2E-3</v>
      </c>
      <c r="F42" s="259">
        <v>0.14000000000000001</v>
      </c>
      <c r="G42" s="286">
        <v>0.09</v>
      </c>
      <c r="H42" s="46"/>
      <c r="I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row>
    <row r="43" spans="1:220" s="2" customFormat="1" ht="15" customHeight="1" x14ac:dyDescent="0.25">
      <c r="A43" s="290" t="s">
        <v>1444</v>
      </c>
      <c r="B43" s="241" t="s">
        <v>2052</v>
      </c>
      <c r="C43" s="238">
        <v>5.1999999999999998E-3</v>
      </c>
      <c r="D43" s="259">
        <v>0</v>
      </c>
      <c r="E43" s="238">
        <v>1.1000000000000001E-3</v>
      </c>
      <c r="F43" s="259">
        <v>0.08</v>
      </c>
      <c r="G43" s="286">
        <v>0.05</v>
      </c>
      <c r="H43" s="46"/>
      <c r="I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row>
    <row r="44" spans="1:220" s="2" customFormat="1" ht="15" customHeight="1" x14ac:dyDescent="0.25">
      <c r="A44" s="287" t="s">
        <v>104</v>
      </c>
      <c r="B44" s="241" t="s">
        <v>1002</v>
      </c>
      <c r="C44" s="238">
        <v>9.4999999999999998E-3</v>
      </c>
      <c r="D44" s="259">
        <v>0</v>
      </c>
      <c r="E44" s="238">
        <v>2.9000000000000002E-3</v>
      </c>
      <c r="F44" s="259">
        <v>0.28999999999999998</v>
      </c>
      <c r="G44" s="286">
        <v>0.18</v>
      </c>
      <c r="H44" s="46"/>
      <c r="I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row>
    <row r="45" spans="1:220" s="13" customFormat="1" ht="15" customHeight="1" x14ac:dyDescent="0.25">
      <c r="A45" s="287" t="s">
        <v>131</v>
      </c>
      <c r="B45" s="241" t="s">
        <v>2053</v>
      </c>
      <c r="C45" s="238">
        <v>1.11E-2</v>
      </c>
      <c r="D45" s="259">
        <v>0</v>
      </c>
      <c r="E45" s="238">
        <v>2.5000000000000001E-3</v>
      </c>
      <c r="F45" s="259">
        <v>0.14000000000000001</v>
      </c>
      <c r="G45" s="286">
        <v>0.04</v>
      </c>
      <c r="H45" s="46"/>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row>
    <row r="46" spans="1:220" s="2" customFormat="1" ht="15" customHeight="1" x14ac:dyDescent="0.25">
      <c r="A46" s="287" t="s">
        <v>373</v>
      </c>
      <c r="B46" s="241" t="s">
        <v>2054</v>
      </c>
      <c r="C46" s="238">
        <v>9.0000000000000011E-3</v>
      </c>
      <c r="D46" s="259">
        <v>0.02</v>
      </c>
      <c r="E46" s="238">
        <v>3.8E-3</v>
      </c>
      <c r="F46" s="259">
        <v>0.11</v>
      </c>
      <c r="G46" s="286">
        <v>0</v>
      </c>
      <c r="H46" s="46"/>
    </row>
    <row r="47" spans="1:220" s="2" customFormat="1" ht="15" customHeight="1" x14ac:dyDescent="0.25">
      <c r="A47" s="287" t="s">
        <v>1389</v>
      </c>
      <c r="B47" s="241" t="s">
        <v>1390</v>
      </c>
      <c r="C47" s="238">
        <v>9.0000000000000011E-3</v>
      </c>
      <c r="D47" s="259">
        <v>0.02</v>
      </c>
      <c r="E47" s="238">
        <v>3.8E-3</v>
      </c>
      <c r="F47" s="259">
        <v>0.11</v>
      </c>
      <c r="G47" s="286" t="s">
        <v>491</v>
      </c>
      <c r="H47" s="46"/>
    </row>
    <row r="48" spans="1:220" s="2" customFormat="1" ht="15" customHeight="1" x14ac:dyDescent="0.25">
      <c r="A48" s="287" t="s">
        <v>318</v>
      </c>
      <c r="B48" s="241" t="s">
        <v>2055</v>
      </c>
      <c r="C48" s="238">
        <v>9.9000000000000008E-3</v>
      </c>
      <c r="D48" s="259">
        <v>0.02</v>
      </c>
      <c r="E48" s="238">
        <v>3.8E-3</v>
      </c>
      <c r="F48" s="259">
        <v>0.12</v>
      </c>
      <c r="G48" s="286">
        <v>0</v>
      </c>
      <c r="H48" s="46"/>
      <c r="I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row>
    <row r="49" spans="1:220" s="2" customFormat="1" ht="15" customHeight="1" x14ac:dyDescent="0.25">
      <c r="A49" s="287" t="s">
        <v>1317</v>
      </c>
      <c r="B49" s="241" t="s">
        <v>2056</v>
      </c>
      <c r="C49" s="238">
        <v>9.0000000000000011E-3</v>
      </c>
      <c r="D49" s="259">
        <v>0.02</v>
      </c>
      <c r="E49" s="238">
        <v>3.8E-3</v>
      </c>
      <c r="F49" s="259" t="s">
        <v>491</v>
      </c>
      <c r="G49" s="286" t="s">
        <v>491</v>
      </c>
      <c r="H49" s="46"/>
    </row>
    <row r="50" spans="1:220" s="2" customFormat="1" ht="15" customHeight="1" x14ac:dyDescent="0.25">
      <c r="A50" s="287" t="s">
        <v>173</v>
      </c>
      <c r="B50" s="241" t="s">
        <v>2057</v>
      </c>
      <c r="C50" s="238">
        <v>8.6999999999999994E-3</v>
      </c>
      <c r="D50" s="259">
        <v>0</v>
      </c>
      <c r="E50" s="238">
        <v>3.0000000000000001E-3</v>
      </c>
      <c r="F50" s="259">
        <v>0.08</v>
      </c>
      <c r="G50" s="286">
        <v>0.04</v>
      </c>
      <c r="H50" s="46"/>
      <c r="I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row>
    <row r="51" spans="1:220" s="2" customFormat="1" ht="15" customHeight="1" x14ac:dyDescent="0.25">
      <c r="A51" s="289" t="s">
        <v>85</v>
      </c>
      <c r="B51" s="241" t="s">
        <v>84</v>
      </c>
      <c r="C51" s="238">
        <v>2.8999999999999998E-3</v>
      </c>
      <c r="D51" s="259">
        <v>0</v>
      </c>
      <c r="E51" s="238">
        <v>1.8E-3</v>
      </c>
      <c r="F51" s="259">
        <v>0</v>
      </c>
      <c r="G51" s="286">
        <v>0</v>
      </c>
      <c r="H51" s="46"/>
    </row>
    <row r="52" spans="1:220" s="2" customFormat="1" ht="15" customHeight="1" thickBot="1" x14ac:dyDescent="0.3">
      <c r="A52" s="289" t="s">
        <v>150</v>
      </c>
      <c r="B52" s="241" t="s">
        <v>153</v>
      </c>
      <c r="C52" s="238">
        <v>9.3999999999999986E-3</v>
      </c>
      <c r="D52" s="259">
        <v>0</v>
      </c>
      <c r="E52" s="238">
        <v>2.3999999999999998E-3</v>
      </c>
      <c r="F52" s="259">
        <v>0</v>
      </c>
      <c r="G52" s="286">
        <v>0</v>
      </c>
      <c r="H52" s="46"/>
    </row>
    <row r="53" spans="1:220" s="2" customFormat="1" ht="15" customHeight="1" thickBot="1" x14ac:dyDescent="0.3">
      <c r="A53" s="283"/>
      <c r="B53" s="242" t="s">
        <v>274</v>
      </c>
      <c r="C53" s="239"/>
      <c r="D53" s="239"/>
      <c r="E53" s="239"/>
      <c r="F53" s="239"/>
      <c r="G53" s="288"/>
      <c r="H53" s="46"/>
    </row>
    <row r="54" spans="1:220" s="2" customFormat="1" ht="15" customHeight="1" x14ac:dyDescent="0.25">
      <c r="A54" s="292" t="s">
        <v>180</v>
      </c>
      <c r="B54" s="241" t="s">
        <v>179</v>
      </c>
      <c r="C54" s="238">
        <v>1.1200000000000002E-2</v>
      </c>
      <c r="D54" s="259">
        <v>0</v>
      </c>
      <c r="E54" s="238">
        <v>3.0000000000000001E-3</v>
      </c>
      <c r="F54" s="259">
        <v>0.13</v>
      </c>
      <c r="G54" s="286">
        <v>0.11</v>
      </c>
      <c r="H54" s="46"/>
    </row>
    <row r="55" spans="1:220" s="2" customFormat="1" ht="15" customHeight="1" x14ac:dyDescent="0.25">
      <c r="A55" s="287" t="s">
        <v>87</v>
      </c>
      <c r="B55" s="241" t="s">
        <v>2058</v>
      </c>
      <c r="C55" s="238">
        <v>1.09E-2</v>
      </c>
      <c r="D55" s="259">
        <v>0</v>
      </c>
      <c r="E55" s="238">
        <v>3.0000000000000001E-3</v>
      </c>
      <c r="F55" s="259">
        <v>0.11</v>
      </c>
      <c r="G55" s="286">
        <v>0.06</v>
      </c>
      <c r="H55" s="46"/>
    </row>
    <row r="56" spans="1:220" s="2" customFormat="1" ht="15" customHeight="1" x14ac:dyDescent="0.25">
      <c r="A56" s="287" t="s">
        <v>1419</v>
      </c>
      <c r="B56" s="241" t="s">
        <v>2059</v>
      </c>
      <c r="C56" s="238">
        <v>1.1600000000000001E-2</v>
      </c>
      <c r="D56" s="259">
        <v>0.26</v>
      </c>
      <c r="E56" s="238">
        <v>2.2000000000000001E-3</v>
      </c>
      <c r="F56" s="259">
        <v>0.16</v>
      </c>
      <c r="G56" s="286">
        <v>0.1</v>
      </c>
      <c r="H56" s="46"/>
      <c r="I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row>
    <row r="57" spans="1:220" s="2" customFormat="1" ht="15" customHeight="1" x14ac:dyDescent="0.25">
      <c r="A57" s="287" t="s">
        <v>86</v>
      </c>
      <c r="B57" s="241" t="s">
        <v>2060</v>
      </c>
      <c r="C57" s="238">
        <v>9.3999999999999986E-3</v>
      </c>
      <c r="D57" s="259">
        <v>0</v>
      </c>
      <c r="E57" s="238">
        <v>2E-3</v>
      </c>
      <c r="F57" s="259">
        <v>0.11</v>
      </c>
      <c r="G57" s="286">
        <v>0.08</v>
      </c>
      <c r="H57" s="46"/>
    </row>
    <row r="58" spans="1:220" s="2" customFormat="1" ht="15" customHeight="1" x14ac:dyDescent="0.25">
      <c r="A58" s="287" t="s">
        <v>1418</v>
      </c>
      <c r="B58" s="241" t="s">
        <v>2061</v>
      </c>
      <c r="C58" s="238">
        <v>5.6000000000000008E-3</v>
      </c>
      <c r="D58" s="259">
        <v>0</v>
      </c>
      <c r="E58" s="238">
        <v>1.4000000000000002E-3</v>
      </c>
      <c r="F58" s="259">
        <v>0.09</v>
      </c>
      <c r="G58" s="286">
        <v>0.03</v>
      </c>
      <c r="H58" s="46"/>
      <c r="I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row>
    <row r="59" spans="1:220" s="2" customFormat="1" ht="15" customHeight="1" x14ac:dyDescent="0.25">
      <c r="A59" s="287" t="s">
        <v>105</v>
      </c>
      <c r="B59" s="241" t="s">
        <v>1003</v>
      </c>
      <c r="C59" s="238">
        <v>9.4999999999999998E-3</v>
      </c>
      <c r="D59" s="259">
        <v>0</v>
      </c>
      <c r="E59" s="238">
        <v>3.0999999999999999E-3</v>
      </c>
      <c r="F59" s="259">
        <v>0.24</v>
      </c>
      <c r="G59" s="286">
        <v>0.16</v>
      </c>
      <c r="H59" s="46"/>
    </row>
    <row r="60" spans="1:220" s="2" customFormat="1" ht="15" customHeight="1" x14ac:dyDescent="0.25">
      <c r="A60" s="287" t="s">
        <v>374</v>
      </c>
      <c r="B60" s="241" t="s">
        <v>2062</v>
      </c>
      <c r="C60" s="238">
        <v>9.7000000000000003E-3</v>
      </c>
      <c r="D60" s="259">
        <v>0.02</v>
      </c>
      <c r="E60" s="238">
        <v>3.8E-3</v>
      </c>
      <c r="F60" s="259">
        <v>0.1</v>
      </c>
      <c r="G60" s="286">
        <v>0</v>
      </c>
      <c r="H60" s="46"/>
    </row>
    <row r="61" spans="1:220" s="2" customFormat="1" ht="15" customHeight="1" x14ac:dyDescent="0.25">
      <c r="A61" s="287" t="s">
        <v>1391</v>
      </c>
      <c r="B61" s="241" t="s">
        <v>2063</v>
      </c>
      <c r="C61" s="238">
        <v>9.7000000000000003E-3</v>
      </c>
      <c r="D61" s="259">
        <v>0.02</v>
      </c>
      <c r="E61" s="238">
        <v>3.8E-3</v>
      </c>
      <c r="F61" s="259">
        <v>0.1</v>
      </c>
      <c r="G61" s="286">
        <v>0</v>
      </c>
      <c r="H61" s="46"/>
    </row>
    <row r="62" spans="1:220" s="2" customFormat="1" ht="15" customHeight="1" x14ac:dyDescent="0.25">
      <c r="A62" s="287" t="s">
        <v>375</v>
      </c>
      <c r="B62" s="241" t="s">
        <v>2064</v>
      </c>
      <c r="C62" s="238">
        <v>9.6999999999999986E-3</v>
      </c>
      <c r="D62" s="259">
        <v>0.03</v>
      </c>
      <c r="E62" s="238">
        <v>3.2000000000000002E-3</v>
      </c>
      <c r="F62" s="259">
        <v>0.12</v>
      </c>
      <c r="G62" s="286">
        <v>0</v>
      </c>
      <c r="H62" s="46"/>
    </row>
    <row r="63" spans="1:220" s="2" customFormat="1" ht="15" customHeight="1" x14ac:dyDescent="0.25">
      <c r="A63" s="287" t="s">
        <v>1393</v>
      </c>
      <c r="B63" s="241" t="s">
        <v>2065</v>
      </c>
      <c r="C63" s="238">
        <v>1.0699999999999999E-2</v>
      </c>
      <c r="D63" s="259">
        <v>0.03</v>
      </c>
      <c r="E63" s="238">
        <v>3.2000000000000002E-3</v>
      </c>
      <c r="F63" s="259">
        <v>0.12</v>
      </c>
      <c r="G63" s="286" t="s">
        <v>491</v>
      </c>
      <c r="H63" s="46"/>
    </row>
    <row r="64" spans="1:220" s="2" customFormat="1" ht="15" customHeight="1" x14ac:dyDescent="0.25">
      <c r="A64" s="287" t="s">
        <v>1319</v>
      </c>
      <c r="B64" s="241" t="s">
        <v>1320</v>
      </c>
      <c r="C64" s="238">
        <v>1.1200000000000002E-2</v>
      </c>
      <c r="D64" s="259">
        <v>0.05</v>
      </c>
      <c r="E64" s="238">
        <v>4.3E-3</v>
      </c>
      <c r="F64" s="259">
        <v>0.06</v>
      </c>
      <c r="G64" s="286">
        <v>0</v>
      </c>
      <c r="H64" s="46"/>
    </row>
    <row r="65" spans="1:220" s="2" customFormat="1" ht="15" customHeight="1" x14ac:dyDescent="0.25">
      <c r="A65" s="287" t="s">
        <v>319</v>
      </c>
      <c r="B65" s="241" t="s">
        <v>2066</v>
      </c>
      <c r="C65" s="238">
        <v>1.0900000000000002E-2</v>
      </c>
      <c r="D65" s="259">
        <v>0.02</v>
      </c>
      <c r="E65" s="238">
        <v>3.8E-3</v>
      </c>
      <c r="F65" s="259">
        <v>0.14000000000000001</v>
      </c>
      <c r="G65" s="286">
        <v>0</v>
      </c>
      <c r="H65" s="46"/>
    </row>
    <row r="66" spans="1:220" s="2" customFormat="1" ht="15" customHeight="1" x14ac:dyDescent="0.25">
      <c r="A66" s="287" t="s">
        <v>1914</v>
      </c>
      <c r="B66" s="241" t="s">
        <v>2067</v>
      </c>
      <c r="C66" s="238">
        <v>1.0699999999999999E-2</v>
      </c>
      <c r="D66" s="259">
        <v>0.03</v>
      </c>
      <c r="E66" s="238">
        <v>3.2000000000000002E-3</v>
      </c>
      <c r="F66" s="259" t="s">
        <v>491</v>
      </c>
      <c r="G66" s="286" t="s">
        <v>491</v>
      </c>
      <c r="H66" s="46"/>
    </row>
    <row r="67" spans="1:220" s="2" customFormat="1" ht="15" customHeight="1" x14ac:dyDescent="0.25">
      <c r="A67" s="287" t="s">
        <v>57</v>
      </c>
      <c r="B67" s="241" t="s">
        <v>56</v>
      </c>
      <c r="C67" s="238">
        <v>2.8999999999999998E-3</v>
      </c>
      <c r="D67" s="259">
        <v>0</v>
      </c>
      <c r="E67" s="238">
        <v>1.6000000000000001E-3</v>
      </c>
      <c r="F67" s="259">
        <v>0</v>
      </c>
      <c r="G67" s="286">
        <v>0</v>
      </c>
      <c r="H67" s="46"/>
    </row>
    <row r="68" spans="1:220" ht="15" customHeight="1" x14ac:dyDescent="0.3">
      <c r="A68" s="293" t="s">
        <v>875</v>
      </c>
      <c r="B68" s="33"/>
      <c r="C68" s="248"/>
      <c r="D68" s="248"/>
      <c r="E68" s="248"/>
      <c r="F68" s="248"/>
      <c r="G68" s="294"/>
      <c r="H68" s="254"/>
      <c r="I68" s="282"/>
      <c r="J68" s="46"/>
      <c r="L68" s="2"/>
    </row>
    <row r="69" spans="1:220" ht="59.4" customHeight="1" thickBot="1" x14ac:dyDescent="0.3">
      <c r="A69" s="295" t="s">
        <v>301</v>
      </c>
      <c r="B69" s="158" t="s">
        <v>796</v>
      </c>
      <c r="C69" s="249" t="s">
        <v>1802</v>
      </c>
      <c r="D69" s="249" t="s">
        <v>1803</v>
      </c>
      <c r="E69" s="249" t="s">
        <v>1804</v>
      </c>
      <c r="F69" s="249" t="s">
        <v>1805</v>
      </c>
      <c r="G69" s="296" t="s">
        <v>1806</v>
      </c>
      <c r="H69" s="46"/>
      <c r="I69" s="6"/>
      <c r="J69" s="2"/>
    </row>
    <row r="70" spans="1:220" s="2" customFormat="1" ht="15" customHeight="1" thickBot="1" x14ac:dyDescent="0.3">
      <c r="A70" s="297"/>
      <c r="B70" s="122" t="s">
        <v>29</v>
      </c>
      <c r="C70" s="250"/>
      <c r="D70" s="250"/>
      <c r="E70" s="250"/>
      <c r="F70" s="250"/>
      <c r="G70" s="298"/>
      <c r="H70" s="46"/>
    </row>
    <row r="71" spans="1:220" s="2" customFormat="1" ht="15" customHeight="1" x14ac:dyDescent="0.25">
      <c r="A71" s="299" t="s">
        <v>1913</v>
      </c>
      <c r="B71" s="241" t="s">
        <v>2068</v>
      </c>
      <c r="C71" s="238">
        <v>2.2000000000000001E-3</v>
      </c>
      <c r="D71" s="259">
        <v>0</v>
      </c>
      <c r="E71" s="238">
        <v>0</v>
      </c>
      <c r="F71" s="259">
        <v>0</v>
      </c>
      <c r="G71" s="286">
        <v>0</v>
      </c>
      <c r="H71" s="46"/>
    </row>
    <row r="72" spans="1:220" s="2" customFormat="1" ht="15" customHeight="1" x14ac:dyDescent="0.25">
      <c r="A72" s="300" t="s">
        <v>185</v>
      </c>
      <c r="B72" s="241" t="s">
        <v>184</v>
      </c>
      <c r="C72" s="238">
        <v>5.1000000000000004E-3</v>
      </c>
      <c r="D72" s="259">
        <v>0</v>
      </c>
      <c r="E72" s="238">
        <v>0</v>
      </c>
      <c r="F72" s="259">
        <v>0</v>
      </c>
      <c r="G72" s="286">
        <v>0</v>
      </c>
      <c r="H72" s="46"/>
    </row>
    <row r="73" spans="1:220" s="2" customFormat="1" ht="15" customHeight="1" x14ac:dyDescent="0.25">
      <c r="A73" s="299" t="s">
        <v>1274</v>
      </c>
      <c r="B73" s="241" t="s">
        <v>2069</v>
      </c>
      <c r="C73" s="238">
        <v>3.0000000000000001E-3</v>
      </c>
      <c r="D73" s="259">
        <v>0</v>
      </c>
      <c r="E73" s="238">
        <v>0</v>
      </c>
      <c r="F73" s="259">
        <v>0</v>
      </c>
      <c r="G73" s="286">
        <v>0</v>
      </c>
      <c r="H73" s="46"/>
    </row>
    <row r="74" spans="1:220" ht="15" customHeight="1" thickBot="1" x14ac:dyDescent="0.3">
      <c r="A74" s="301" t="s">
        <v>188</v>
      </c>
      <c r="B74" s="241" t="s">
        <v>187</v>
      </c>
      <c r="C74" s="238">
        <v>2E-3</v>
      </c>
      <c r="D74" s="259">
        <v>0</v>
      </c>
      <c r="E74" s="238">
        <v>0</v>
      </c>
      <c r="F74" s="259">
        <v>0</v>
      </c>
      <c r="G74" s="286">
        <v>0</v>
      </c>
      <c r="H74" s="46"/>
      <c r="I74" s="6"/>
      <c r="J74" s="2"/>
    </row>
    <row r="75" spans="1:220" s="2" customFormat="1" ht="15" customHeight="1" thickBot="1" x14ac:dyDescent="0.3">
      <c r="A75" s="303"/>
      <c r="B75" s="243" t="s">
        <v>101</v>
      </c>
      <c r="C75" s="250"/>
      <c r="D75" s="250"/>
      <c r="E75" s="250"/>
      <c r="F75" s="250"/>
      <c r="G75" s="298"/>
      <c r="H75" s="46"/>
    </row>
    <row r="76" spans="1:220" s="2" customFormat="1" ht="15" customHeight="1" x14ac:dyDescent="0.25">
      <c r="A76" s="299" t="s">
        <v>1280</v>
      </c>
      <c r="B76" s="241" t="s">
        <v>1281</v>
      </c>
      <c r="C76" s="238">
        <v>4.8999999999999998E-3</v>
      </c>
      <c r="D76" s="259">
        <v>0</v>
      </c>
      <c r="E76" s="238">
        <v>1E-3</v>
      </c>
      <c r="F76" s="259">
        <v>0.11</v>
      </c>
      <c r="G76" s="286">
        <v>0.08</v>
      </c>
      <c r="H76" s="46"/>
    </row>
    <row r="77" spans="1:220" ht="15" customHeight="1" x14ac:dyDescent="0.25">
      <c r="A77" s="301" t="s">
        <v>1299</v>
      </c>
      <c r="B77" s="241" t="s">
        <v>1300</v>
      </c>
      <c r="C77" s="238">
        <v>7.0999999999999995E-3</v>
      </c>
      <c r="D77" s="259">
        <v>0</v>
      </c>
      <c r="E77" s="238">
        <v>2E-3</v>
      </c>
      <c r="F77" s="259">
        <v>0.1</v>
      </c>
      <c r="G77" s="286">
        <v>0.05</v>
      </c>
      <c r="H77" s="46"/>
      <c r="I77" s="6"/>
      <c r="J77" s="2"/>
    </row>
    <row r="78" spans="1:220" ht="15" customHeight="1" x14ac:dyDescent="0.25">
      <c r="A78" s="301" t="s">
        <v>840</v>
      </c>
      <c r="B78" s="241" t="s">
        <v>2070</v>
      </c>
      <c r="C78" s="238">
        <v>1.9E-3</v>
      </c>
      <c r="D78" s="259">
        <v>0</v>
      </c>
      <c r="E78" s="238">
        <v>5.9999999999999995E-4</v>
      </c>
      <c r="F78" s="259">
        <v>0</v>
      </c>
      <c r="G78" s="286">
        <v>0</v>
      </c>
      <c r="H78" s="46"/>
      <c r="I78" s="6"/>
      <c r="J78" s="2"/>
    </row>
    <row r="79" spans="1:220" ht="15" customHeight="1" x14ac:dyDescent="0.25">
      <c r="A79" s="301" t="s">
        <v>110</v>
      </c>
      <c r="B79" s="241" t="s">
        <v>2071</v>
      </c>
      <c r="C79" s="238">
        <v>4.6999999999999993E-3</v>
      </c>
      <c r="D79" s="259">
        <v>0</v>
      </c>
      <c r="E79" s="238">
        <v>2E-3</v>
      </c>
      <c r="F79" s="259">
        <v>0.02</v>
      </c>
      <c r="G79" s="286">
        <v>0</v>
      </c>
      <c r="H79" s="46"/>
      <c r="I79" s="6"/>
      <c r="J79" s="2"/>
    </row>
    <row r="80" spans="1:220" s="2" customFormat="1" ht="15" customHeight="1" x14ac:dyDescent="0.25">
      <c r="A80" s="300" t="s">
        <v>192</v>
      </c>
      <c r="B80" s="241" t="s">
        <v>912</v>
      </c>
      <c r="C80" s="238">
        <v>2E-3</v>
      </c>
      <c r="D80" s="259">
        <v>0</v>
      </c>
      <c r="E80" s="238">
        <v>1E-3</v>
      </c>
      <c r="F80" s="259">
        <v>0.01</v>
      </c>
      <c r="G80" s="286">
        <v>0</v>
      </c>
      <c r="H80" s="46"/>
      <c r="I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row>
    <row r="81" spans="1:220" ht="15" customHeight="1" x14ac:dyDescent="0.25">
      <c r="A81" s="301" t="s">
        <v>129</v>
      </c>
      <c r="B81" s="241" t="s">
        <v>900</v>
      </c>
      <c r="C81" s="238">
        <v>4.5000000000000005E-3</v>
      </c>
      <c r="D81" s="259">
        <v>0</v>
      </c>
      <c r="E81" s="238">
        <v>8.0000000000000004E-4</v>
      </c>
      <c r="F81" s="259">
        <v>0.02</v>
      </c>
      <c r="G81" s="286">
        <v>0.01</v>
      </c>
      <c r="H81" s="46"/>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row>
    <row r="82" spans="1:220" ht="15" customHeight="1" x14ac:dyDescent="0.25">
      <c r="A82" s="301" t="s">
        <v>420</v>
      </c>
      <c r="B82" s="241" t="s">
        <v>901</v>
      </c>
      <c r="C82" s="238">
        <v>4.5000000000000005E-3</v>
      </c>
      <c r="D82" s="259">
        <v>0</v>
      </c>
      <c r="E82" s="238">
        <v>4.0000000000000002E-4</v>
      </c>
      <c r="F82" s="259">
        <v>0.04</v>
      </c>
      <c r="G82" s="286">
        <v>0.03</v>
      </c>
      <c r="H82" s="46"/>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row>
    <row r="83" spans="1:220" s="2" customFormat="1" ht="15" customHeight="1" x14ac:dyDescent="0.25">
      <c r="A83" s="301" t="s">
        <v>195</v>
      </c>
      <c r="B83" s="241" t="s">
        <v>302</v>
      </c>
      <c r="C83" s="238">
        <v>4.0000000000000001E-3</v>
      </c>
      <c r="D83" s="259">
        <v>0</v>
      </c>
      <c r="E83" s="238">
        <v>1.7000000000000001E-3</v>
      </c>
      <c r="F83" s="259">
        <v>0.02</v>
      </c>
      <c r="G83" s="286">
        <v>0</v>
      </c>
      <c r="H83" s="46"/>
    </row>
    <row r="84" spans="1:220" s="2" customFormat="1" ht="15" customHeight="1" x14ac:dyDescent="0.25">
      <c r="A84" s="301" t="s">
        <v>276</v>
      </c>
      <c r="B84" s="241" t="s">
        <v>2072</v>
      </c>
      <c r="C84" s="238">
        <v>5.6000000000000008E-3</v>
      </c>
      <c r="D84" s="259">
        <v>0</v>
      </c>
      <c r="E84" s="238">
        <v>2.1000000000000003E-3</v>
      </c>
      <c r="F84" s="259">
        <v>0.11</v>
      </c>
      <c r="G84" s="286" t="s">
        <v>491</v>
      </c>
      <c r="H84" s="46"/>
      <c r="I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row>
    <row r="85" spans="1:220" s="2" customFormat="1" ht="15" customHeight="1" x14ac:dyDescent="0.25">
      <c r="A85" s="304" t="s">
        <v>1825</v>
      </c>
      <c r="B85" s="241" t="s">
        <v>2073</v>
      </c>
      <c r="C85" s="238">
        <v>1.2E-2</v>
      </c>
      <c r="D85" s="259">
        <v>0</v>
      </c>
      <c r="E85" s="238">
        <v>6.0000000000000001E-3</v>
      </c>
      <c r="F85" s="259">
        <v>0.26</v>
      </c>
      <c r="G85" s="286">
        <v>0</v>
      </c>
      <c r="H85" s="46"/>
      <c r="I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row>
    <row r="86" spans="1:220" s="2" customFormat="1" ht="15" customHeight="1" x14ac:dyDescent="0.25">
      <c r="A86" s="304" t="s">
        <v>1429</v>
      </c>
      <c r="B86" s="241" t="s">
        <v>2074</v>
      </c>
      <c r="C86" s="238">
        <v>3.5999999999999999E-3</v>
      </c>
      <c r="D86" s="259">
        <v>0</v>
      </c>
      <c r="E86" s="238">
        <v>5.0000000000000001E-4</v>
      </c>
      <c r="F86" s="259">
        <v>0.03</v>
      </c>
      <c r="G86" s="286">
        <v>0</v>
      </c>
      <c r="H86" s="46"/>
    </row>
    <row r="87" spans="1:220" s="2" customFormat="1" ht="15" customHeight="1" x14ac:dyDescent="0.25">
      <c r="A87" s="301" t="s">
        <v>193</v>
      </c>
      <c r="B87" s="241" t="s">
        <v>1004</v>
      </c>
      <c r="C87" s="238">
        <v>4.5000000000000005E-3</v>
      </c>
      <c r="D87" s="259">
        <v>0</v>
      </c>
      <c r="E87" s="238">
        <v>1.1999999999999999E-3</v>
      </c>
      <c r="F87" s="259">
        <v>0.02</v>
      </c>
      <c r="G87" s="286">
        <v>0</v>
      </c>
      <c r="H87" s="46"/>
    </row>
    <row r="88" spans="1:220" s="2" customFormat="1" ht="15" customHeight="1" x14ac:dyDescent="0.25">
      <c r="A88" s="301" t="s">
        <v>1264</v>
      </c>
      <c r="B88" s="241" t="s">
        <v>1265</v>
      </c>
      <c r="C88" s="238">
        <v>4.0000000000000001E-3</v>
      </c>
      <c r="D88" s="259">
        <v>0</v>
      </c>
      <c r="E88" s="238">
        <v>1.4000000000000002E-3</v>
      </c>
      <c r="F88" s="259">
        <v>0</v>
      </c>
      <c r="G88" s="286">
        <v>0</v>
      </c>
      <c r="H88" s="46"/>
    </row>
    <row r="89" spans="1:220" ht="15" customHeight="1" x14ac:dyDescent="0.25">
      <c r="A89" s="301" t="s">
        <v>186</v>
      </c>
      <c r="B89" s="241" t="s">
        <v>1378</v>
      </c>
      <c r="C89" s="238">
        <v>0</v>
      </c>
      <c r="D89" s="259">
        <v>0</v>
      </c>
      <c r="E89" s="238">
        <v>0</v>
      </c>
      <c r="F89" s="259">
        <v>0</v>
      </c>
      <c r="G89" s="286">
        <v>0</v>
      </c>
      <c r="H89" s="46"/>
      <c r="I89" s="6"/>
      <c r="J89" s="2"/>
    </row>
    <row r="90" spans="1:220" s="2" customFormat="1" ht="15" customHeight="1" x14ac:dyDescent="0.25">
      <c r="A90" s="301" t="s">
        <v>194</v>
      </c>
      <c r="B90" s="241" t="s">
        <v>2075</v>
      </c>
      <c r="C90" s="238">
        <v>5.1000000000000004E-3</v>
      </c>
      <c r="D90" s="259">
        <v>0</v>
      </c>
      <c r="E90" s="238">
        <v>1E-3</v>
      </c>
      <c r="F90" s="259">
        <v>0.02</v>
      </c>
      <c r="G90" s="286">
        <v>0</v>
      </c>
      <c r="H90" s="46"/>
    </row>
    <row r="91" spans="1:220" s="2" customFormat="1" ht="15" customHeight="1" x14ac:dyDescent="0.25">
      <c r="A91" s="301" t="s">
        <v>1297</v>
      </c>
      <c r="B91" s="241" t="s">
        <v>1298</v>
      </c>
      <c r="C91" s="238">
        <v>6.5000000000000006E-3</v>
      </c>
      <c r="D91" s="259">
        <v>0.1</v>
      </c>
      <c r="E91" s="238">
        <v>0</v>
      </c>
      <c r="F91" s="259">
        <v>0.08</v>
      </c>
      <c r="G91" s="286">
        <v>0.04</v>
      </c>
      <c r="H91" s="46"/>
    </row>
    <row r="92" spans="1:220" s="2" customFormat="1" ht="15" customHeight="1" x14ac:dyDescent="0.25">
      <c r="A92" s="301" t="s">
        <v>42</v>
      </c>
      <c r="B92" s="241" t="s">
        <v>2076</v>
      </c>
      <c r="C92" s="238">
        <v>4.5000000000000005E-3</v>
      </c>
      <c r="D92" s="259">
        <v>0</v>
      </c>
      <c r="E92" s="238">
        <v>2.3999999999999998E-3</v>
      </c>
      <c r="F92" s="259">
        <v>0.04</v>
      </c>
      <c r="G92" s="286">
        <v>0</v>
      </c>
      <c r="H92" s="46"/>
    </row>
    <row r="93" spans="1:220" s="2" customFormat="1" ht="15" customHeight="1" x14ac:dyDescent="0.25">
      <c r="A93" s="301" t="s">
        <v>65</v>
      </c>
      <c r="B93" s="241" t="s">
        <v>64</v>
      </c>
      <c r="C93" s="238">
        <v>4.5000000000000005E-3</v>
      </c>
      <c r="D93" s="259">
        <v>0</v>
      </c>
      <c r="E93" s="238">
        <v>1E-3</v>
      </c>
      <c r="F93" s="259">
        <v>0</v>
      </c>
      <c r="G93" s="286">
        <v>0</v>
      </c>
      <c r="H93" s="46"/>
    </row>
    <row r="94" spans="1:220" s="2" customFormat="1" ht="15" customHeight="1" x14ac:dyDescent="0.25">
      <c r="A94" s="301" t="s">
        <v>189</v>
      </c>
      <c r="B94" s="241" t="s">
        <v>1285</v>
      </c>
      <c r="C94" s="238">
        <v>2E-3</v>
      </c>
      <c r="D94" s="259">
        <v>0</v>
      </c>
      <c r="E94" s="238">
        <v>5.0000000000000001E-4</v>
      </c>
      <c r="F94" s="259">
        <v>0</v>
      </c>
      <c r="G94" s="286">
        <v>0</v>
      </c>
      <c r="H94" s="46"/>
    </row>
    <row r="95" spans="1:220" s="2" customFormat="1" ht="15" customHeight="1" x14ac:dyDescent="0.25">
      <c r="A95" s="301" t="s">
        <v>44</v>
      </c>
      <c r="B95" s="241" t="s">
        <v>43</v>
      </c>
      <c r="C95" s="238">
        <v>1.9E-3</v>
      </c>
      <c r="D95" s="259">
        <v>0</v>
      </c>
      <c r="E95" s="238">
        <v>1.6000000000000001E-3</v>
      </c>
      <c r="F95" s="259">
        <v>0</v>
      </c>
      <c r="G95" s="286">
        <v>0</v>
      </c>
      <c r="H95" s="46"/>
    </row>
    <row r="96" spans="1:220" s="2" customFormat="1" ht="15" customHeight="1" x14ac:dyDescent="0.25">
      <c r="A96" s="302" t="s">
        <v>381</v>
      </c>
      <c r="B96" s="241" t="s">
        <v>2077</v>
      </c>
      <c r="C96" s="238">
        <v>1.5E-3</v>
      </c>
      <c r="D96" s="259">
        <v>0</v>
      </c>
      <c r="E96" s="238">
        <v>0</v>
      </c>
      <c r="F96" s="259">
        <v>0</v>
      </c>
      <c r="G96" s="286">
        <v>0</v>
      </c>
      <c r="H96" s="46"/>
    </row>
    <row r="97" spans="1:10" ht="15" customHeight="1" x14ac:dyDescent="0.25">
      <c r="A97" s="301" t="s">
        <v>190</v>
      </c>
      <c r="B97" s="241" t="s">
        <v>2078</v>
      </c>
      <c r="C97" s="238">
        <v>1.9E-3</v>
      </c>
      <c r="D97" s="259">
        <v>0</v>
      </c>
      <c r="E97" s="238">
        <v>4.0000000000000002E-4</v>
      </c>
      <c r="F97" s="259">
        <v>0</v>
      </c>
      <c r="G97" s="286">
        <v>0</v>
      </c>
      <c r="H97" s="46"/>
      <c r="I97" s="6"/>
      <c r="J97" s="2"/>
    </row>
    <row r="98" spans="1:10" s="2" customFormat="1" ht="15" customHeight="1" x14ac:dyDescent="0.25">
      <c r="A98" s="305" t="s">
        <v>1227</v>
      </c>
      <c r="B98" s="241" t="s">
        <v>1555</v>
      </c>
      <c r="C98" s="238">
        <v>4.1999999999999997E-3</v>
      </c>
      <c r="D98" s="259">
        <v>0</v>
      </c>
      <c r="E98" s="238">
        <v>1E-3</v>
      </c>
      <c r="F98" s="259">
        <v>0</v>
      </c>
      <c r="G98" s="286">
        <v>0</v>
      </c>
      <c r="H98" s="46"/>
    </row>
    <row r="99" spans="1:10" s="2" customFormat="1" ht="15" customHeight="1" thickBot="1" x14ac:dyDescent="0.3">
      <c r="A99" s="301" t="s">
        <v>201</v>
      </c>
      <c r="B99" s="241" t="s">
        <v>1552</v>
      </c>
      <c r="C99" s="238">
        <v>3.0000000000000001E-3</v>
      </c>
      <c r="D99" s="259">
        <v>0</v>
      </c>
      <c r="E99" s="238">
        <v>1E-3</v>
      </c>
      <c r="F99" s="259">
        <v>0.03</v>
      </c>
      <c r="G99" s="286">
        <v>0</v>
      </c>
      <c r="H99" s="46"/>
    </row>
    <row r="100" spans="1:10" s="2" customFormat="1" ht="15" customHeight="1" thickBot="1" x14ac:dyDescent="0.3">
      <c r="A100" s="303"/>
      <c r="B100" s="243" t="s">
        <v>151</v>
      </c>
      <c r="C100" s="250"/>
      <c r="D100" s="250"/>
      <c r="E100" s="250"/>
      <c r="F100" s="250"/>
      <c r="G100" s="298"/>
      <c r="H100" s="46"/>
    </row>
    <row r="101" spans="1:10" s="2" customFormat="1" ht="15" customHeight="1" x14ac:dyDescent="0.25">
      <c r="A101" s="299" t="s">
        <v>1229</v>
      </c>
      <c r="B101" s="241" t="s">
        <v>2079</v>
      </c>
      <c r="C101" s="238">
        <v>6.1999999999999998E-3</v>
      </c>
      <c r="D101" s="259">
        <v>0</v>
      </c>
      <c r="E101" s="238">
        <v>0</v>
      </c>
      <c r="F101" s="259">
        <v>0.12</v>
      </c>
      <c r="G101" s="286">
        <v>0.12</v>
      </c>
      <c r="H101" s="46"/>
    </row>
    <row r="102" spans="1:10" s="2" customFormat="1" ht="15" customHeight="1" x14ac:dyDescent="0.25">
      <c r="A102" s="299" t="s">
        <v>832</v>
      </c>
      <c r="B102" s="241" t="s">
        <v>2080</v>
      </c>
      <c r="C102" s="238">
        <v>2.8000000000000004E-3</v>
      </c>
      <c r="D102" s="259">
        <v>0</v>
      </c>
      <c r="E102" s="238">
        <v>1E-3</v>
      </c>
      <c r="F102" s="259">
        <v>0</v>
      </c>
      <c r="G102" s="286">
        <v>0</v>
      </c>
      <c r="H102" s="46"/>
    </row>
    <row r="103" spans="1:10" s="2" customFormat="1" ht="15" customHeight="1" x14ac:dyDescent="0.25">
      <c r="A103" s="299" t="s">
        <v>833</v>
      </c>
      <c r="B103" s="241" t="s">
        <v>2081</v>
      </c>
      <c r="C103" s="238">
        <v>3.4999999999999996E-3</v>
      </c>
      <c r="D103" s="259">
        <v>0</v>
      </c>
      <c r="E103" s="238">
        <v>2E-3</v>
      </c>
      <c r="F103" s="259">
        <v>0</v>
      </c>
      <c r="G103" s="286">
        <v>0</v>
      </c>
      <c r="H103" s="46"/>
    </row>
    <row r="104" spans="1:10" s="2" customFormat="1" ht="15" customHeight="1" x14ac:dyDescent="0.25">
      <c r="A104" s="299" t="s">
        <v>841</v>
      </c>
      <c r="B104" s="241" t="s">
        <v>2082</v>
      </c>
      <c r="C104" s="238">
        <v>2.5000000000000001E-3</v>
      </c>
      <c r="D104" s="259">
        <v>0</v>
      </c>
      <c r="E104" s="238">
        <v>1E-3</v>
      </c>
      <c r="F104" s="259">
        <v>0</v>
      </c>
      <c r="G104" s="286">
        <v>0</v>
      </c>
      <c r="H104" s="46"/>
    </row>
    <row r="105" spans="1:10" s="2" customFormat="1" ht="15" customHeight="1" x14ac:dyDescent="0.25">
      <c r="A105" s="299" t="s">
        <v>1266</v>
      </c>
      <c r="B105" s="241" t="s">
        <v>2083</v>
      </c>
      <c r="C105" s="238">
        <v>7.9000000000000008E-3</v>
      </c>
      <c r="D105" s="259">
        <v>0</v>
      </c>
      <c r="E105" s="238">
        <v>0</v>
      </c>
      <c r="F105" s="259">
        <v>0.01</v>
      </c>
      <c r="G105" s="286">
        <v>0.01</v>
      </c>
      <c r="H105" s="46"/>
    </row>
    <row r="106" spans="1:10" s="2" customFormat="1" ht="15" customHeight="1" x14ac:dyDescent="0.25">
      <c r="A106" s="301" t="s">
        <v>66</v>
      </c>
      <c r="B106" s="241" t="s">
        <v>2084</v>
      </c>
      <c r="C106" s="238">
        <v>5.5000000000000005E-3</v>
      </c>
      <c r="D106" s="259">
        <v>0</v>
      </c>
      <c r="E106" s="238">
        <v>1E-3</v>
      </c>
      <c r="F106" s="259">
        <v>0.03</v>
      </c>
      <c r="G106" s="286">
        <v>0.01</v>
      </c>
      <c r="H106" s="46"/>
    </row>
    <row r="107" spans="1:10" s="2" customFormat="1" ht="15" customHeight="1" x14ac:dyDescent="0.25">
      <c r="A107" s="301" t="s">
        <v>436</v>
      </c>
      <c r="B107" s="241" t="s">
        <v>435</v>
      </c>
      <c r="C107" s="238">
        <v>4.0000000000000001E-3</v>
      </c>
      <c r="D107" s="259">
        <v>0</v>
      </c>
      <c r="E107" s="238">
        <v>2E-3</v>
      </c>
      <c r="F107" s="259">
        <v>0</v>
      </c>
      <c r="G107" s="286">
        <v>0</v>
      </c>
      <c r="H107" s="46"/>
    </row>
    <row r="108" spans="1:10" s="2" customFormat="1" ht="15" customHeight="1" thickBot="1" x14ac:dyDescent="0.3">
      <c r="A108" s="302" t="s">
        <v>147</v>
      </c>
      <c r="B108" s="241" t="s">
        <v>154</v>
      </c>
      <c r="C108" s="238">
        <v>2.5999999999999999E-3</v>
      </c>
      <c r="D108" s="259">
        <v>0</v>
      </c>
      <c r="E108" s="238">
        <v>1.6000000000000001E-3</v>
      </c>
      <c r="F108" s="259">
        <v>0</v>
      </c>
      <c r="G108" s="286">
        <v>0</v>
      </c>
      <c r="H108" s="46"/>
    </row>
    <row r="109" spans="1:10" s="2" customFormat="1" ht="15" customHeight="1" thickBot="1" x14ac:dyDescent="0.3">
      <c r="A109" s="303"/>
      <c r="B109" s="243" t="s">
        <v>273</v>
      </c>
      <c r="C109" s="250"/>
      <c r="D109" s="250"/>
      <c r="E109" s="250"/>
      <c r="F109" s="250"/>
      <c r="G109" s="298"/>
      <c r="H109" s="46"/>
    </row>
    <row r="110" spans="1:10" s="2" customFormat="1" ht="15" customHeight="1" x14ac:dyDescent="0.25">
      <c r="A110" s="299" t="s">
        <v>1569</v>
      </c>
      <c r="B110" s="241" t="s">
        <v>2085</v>
      </c>
      <c r="C110" s="238">
        <v>5.0000000000000001E-3</v>
      </c>
      <c r="D110" s="259">
        <v>0</v>
      </c>
      <c r="E110" s="238">
        <v>0</v>
      </c>
      <c r="F110" s="259">
        <v>0.08</v>
      </c>
      <c r="G110" s="286">
        <v>0.08</v>
      </c>
      <c r="H110" s="46"/>
    </row>
    <row r="111" spans="1:10" s="2" customFormat="1" ht="15" customHeight="1" x14ac:dyDescent="0.25">
      <c r="A111" s="300" t="s">
        <v>38</v>
      </c>
      <c r="B111" s="241" t="s">
        <v>934</v>
      </c>
      <c r="C111" s="238">
        <v>6.1999999999999998E-3</v>
      </c>
      <c r="D111" s="259">
        <v>0.01</v>
      </c>
      <c r="E111" s="238">
        <v>2.7000000000000001E-3</v>
      </c>
      <c r="F111" s="259">
        <v>0.15</v>
      </c>
      <c r="G111" s="286">
        <v>0.06</v>
      </c>
      <c r="H111" s="46"/>
    </row>
    <row r="112" spans="1:10" s="2" customFormat="1" ht="15" customHeight="1" x14ac:dyDescent="0.25">
      <c r="A112" s="300" t="s">
        <v>1431</v>
      </c>
      <c r="B112" s="241" t="s">
        <v>2086</v>
      </c>
      <c r="C112" s="238">
        <v>5.5999999999999999E-3</v>
      </c>
      <c r="D112" s="259">
        <v>0.04</v>
      </c>
      <c r="E112" s="238">
        <v>1.2999999999999999E-3</v>
      </c>
      <c r="F112" s="259">
        <v>0.08</v>
      </c>
      <c r="G112" s="286">
        <v>0.03</v>
      </c>
      <c r="H112" s="46"/>
    </row>
    <row r="113" spans="1:10" s="2" customFormat="1" ht="15" customHeight="1" x14ac:dyDescent="0.25">
      <c r="A113" s="301" t="s">
        <v>206</v>
      </c>
      <c r="B113" s="241" t="s">
        <v>2087</v>
      </c>
      <c r="C113" s="238">
        <v>5.0000000000000001E-3</v>
      </c>
      <c r="D113" s="259">
        <v>0</v>
      </c>
      <c r="E113" s="238">
        <v>1.1999999999999999E-3</v>
      </c>
      <c r="F113" s="259">
        <v>0.06</v>
      </c>
      <c r="G113" s="286" t="s">
        <v>491</v>
      </c>
      <c r="H113" s="46"/>
    </row>
    <row r="114" spans="1:10" s="2" customFormat="1" ht="15" customHeight="1" x14ac:dyDescent="0.25">
      <c r="A114" s="301" t="s">
        <v>198</v>
      </c>
      <c r="B114" s="241" t="s">
        <v>2088</v>
      </c>
      <c r="C114" s="238">
        <v>6.0000000000000001E-3</v>
      </c>
      <c r="D114" s="259">
        <v>0</v>
      </c>
      <c r="E114" s="238">
        <v>3.0000000000000001E-3</v>
      </c>
      <c r="F114" s="259">
        <v>0.03</v>
      </c>
      <c r="G114" s="286">
        <v>0</v>
      </c>
      <c r="H114" s="46"/>
    </row>
    <row r="115" spans="1:10" s="2" customFormat="1" ht="15" customHeight="1" x14ac:dyDescent="0.25">
      <c r="A115" s="301" t="s">
        <v>205</v>
      </c>
      <c r="B115" s="241" t="s">
        <v>2089</v>
      </c>
      <c r="C115" s="238">
        <v>5.4000000000000003E-3</v>
      </c>
      <c r="D115" s="259">
        <v>0</v>
      </c>
      <c r="E115" s="238">
        <v>1E-3</v>
      </c>
      <c r="F115" s="259">
        <v>0.03</v>
      </c>
      <c r="G115" s="286">
        <v>0</v>
      </c>
      <c r="H115" s="46"/>
    </row>
    <row r="116" spans="1:10" s="2" customFormat="1" ht="15" customHeight="1" x14ac:dyDescent="0.25">
      <c r="A116" s="301" t="s">
        <v>208</v>
      </c>
      <c r="B116" s="241" t="s">
        <v>207</v>
      </c>
      <c r="C116" s="238">
        <v>5.5000000000000005E-3</v>
      </c>
      <c r="D116" s="259">
        <v>0</v>
      </c>
      <c r="E116" s="238">
        <v>1.5E-3</v>
      </c>
      <c r="F116" s="259">
        <v>0</v>
      </c>
      <c r="G116" s="286">
        <v>0</v>
      </c>
      <c r="H116" s="46"/>
    </row>
    <row r="117" spans="1:10" s="2" customFormat="1" ht="15" customHeight="1" thickBot="1" x14ac:dyDescent="0.3">
      <c r="A117" s="302" t="s">
        <v>383</v>
      </c>
      <c r="B117" s="241" t="s">
        <v>2090</v>
      </c>
      <c r="C117" s="238">
        <v>2.8999999999999998E-3</v>
      </c>
      <c r="D117" s="259">
        <v>0</v>
      </c>
      <c r="E117" s="238">
        <v>2.3999999999999998E-3</v>
      </c>
      <c r="F117" s="259">
        <v>0.01</v>
      </c>
      <c r="G117" s="286">
        <v>0</v>
      </c>
      <c r="H117" s="46"/>
    </row>
    <row r="118" spans="1:10" s="2" customFormat="1" ht="15" customHeight="1" thickBot="1" x14ac:dyDescent="0.3">
      <c r="A118" s="306"/>
      <c r="B118" s="240" t="s">
        <v>1349</v>
      </c>
      <c r="C118" s="250"/>
      <c r="D118" s="250"/>
      <c r="E118" s="250"/>
      <c r="F118" s="250"/>
      <c r="G118" s="298"/>
      <c r="H118" s="46"/>
    </row>
    <row r="119" spans="1:10" s="2" customFormat="1" ht="15" customHeight="1" thickBot="1" x14ac:dyDescent="0.3">
      <c r="A119" s="307" t="s">
        <v>1350</v>
      </c>
      <c r="B119" s="241" t="s">
        <v>1351</v>
      </c>
      <c r="C119" s="238">
        <v>5.0000000000000001E-3</v>
      </c>
      <c r="D119" s="259">
        <v>0</v>
      </c>
      <c r="E119" s="238">
        <v>1E-3</v>
      </c>
      <c r="F119" s="259">
        <v>0.2</v>
      </c>
      <c r="G119" s="286">
        <v>0.15</v>
      </c>
      <c r="H119" s="46"/>
    </row>
    <row r="120" spans="1:10" s="2" customFormat="1" ht="15" customHeight="1" thickBot="1" x14ac:dyDescent="0.3">
      <c r="A120" s="303"/>
      <c r="B120" s="243" t="s">
        <v>439</v>
      </c>
      <c r="C120" s="250"/>
      <c r="D120" s="250"/>
      <c r="E120" s="250"/>
      <c r="F120" s="250"/>
      <c r="G120" s="298"/>
      <c r="H120" s="46"/>
    </row>
    <row r="121" spans="1:10" s="2" customFormat="1" ht="15" customHeight="1" x14ac:dyDescent="0.25">
      <c r="A121" s="300" t="s">
        <v>204</v>
      </c>
      <c r="B121" s="241" t="s">
        <v>1026</v>
      </c>
      <c r="C121" s="238">
        <v>6.7000000000000002E-3</v>
      </c>
      <c r="D121" s="259">
        <v>0</v>
      </c>
      <c r="E121" s="238">
        <v>4.0000000000000001E-3</v>
      </c>
      <c r="F121" s="259">
        <v>0.01</v>
      </c>
      <c r="G121" s="286">
        <v>0</v>
      </c>
      <c r="H121" s="46"/>
    </row>
    <row r="122" spans="1:10" s="2" customFormat="1" ht="15" customHeight="1" x14ac:dyDescent="0.25">
      <c r="A122" s="299" t="s">
        <v>1499</v>
      </c>
      <c r="B122" s="241" t="s">
        <v>1500</v>
      </c>
      <c r="C122" s="238">
        <v>8.3999999999999995E-3</v>
      </c>
      <c r="D122" s="259">
        <v>0</v>
      </c>
      <c r="E122" s="238">
        <v>1.04E-2</v>
      </c>
      <c r="F122" s="259">
        <v>0.01</v>
      </c>
      <c r="G122" s="286">
        <v>0</v>
      </c>
      <c r="H122" s="46"/>
    </row>
    <row r="123" spans="1:10" s="2" customFormat="1" ht="15" customHeight="1" x14ac:dyDescent="0.25">
      <c r="A123" s="301" t="s">
        <v>92</v>
      </c>
      <c r="B123" s="241" t="s">
        <v>2091</v>
      </c>
      <c r="C123" s="238">
        <v>6.1999999999999998E-3</v>
      </c>
      <c r="D123" s="259">
        <v>0</v>
      </c>
      <c r="E123" s="238">
        <v>3.0000000000000001E-3</v>
      </c>
      <c r="F123" s="259">
        <v>0</v>
      </c>
      <c r="G123" s="286">
        <v>0.11</v>
      </c>
      <c r="H123" s="46"/>
    </row>
    <row r="124" spans="1:10" s="2" customFormat="1" ht="15" customHeight="1" x14ac:dyDescent="0.25">
      <c r="A124" s="304" t="s">
        <v>1893</v>
      </c>
      <c r="B124" s="241" t="s">
        <v>2092</v>
      </c>
      <c r="C124" s="238">
        <v>7.4999999999999997E-3</v>
      </c>
      <c r="D124" s="259">
        <v>0</v>
      </c>
      <c r="E124" s="238">
        <v>2E-3</v>
      </c>
      <c r="F124" s="259">
        <v>0</v>
      </c>
      <c r="G124" s="286">
        <v>0</v>
      </c>
      <c r="H124" s="46"/>
    </row>
    <row r="125" spans="1:10" ht="15" customHeight="1" x14ac:dyDescent="0.25">
      <c r="A125" s="301" t="s">
        <v>362</v>
      </c>
      <c r="B125" s="241" t="s">
        <v>2093</v>
      </c>
      <c r="C125" s="238">
        <v>5.5000000000000005E-3</v>
      </c>
      <c r="D125" s="259">
        <v>0</v>
      </c>
      <c r="E125" s="238">
        <v>7.000000000000001E-4</v>
      </c>
      <c r="F125" s="259">
        <v>0.01</v>
      </c>
      <c r="G125" s="286">
        <v>0</v>
      </c>
      <c r="H125" s="46"/>
      <c r="I125" s="6"/>
      <c r="J125" s="2"/>
    </row>
    <row r="126" spans="1:10" ht="15" customHeight="1" x14ac:dyDescent="0.25">
      <c r="A126" s="301" t="s">
        <v>59</v>
      </c>
      <c r="B126" s="241" t="s">
        <v>58</v>
      </c>
      <c r="C126" s="238">
        <v>5.0000000000000001E-3</v>
      </c>
      <c r="D126" s="259">
        <v>0.01</v>
      </c>
      <c r="E126" s="238">
        <v>3.2000000000000002E-3</v>
      </c>
      <c r="F126" s="259">
        <v>0.05</v>
      </c>
      <c r="G126" s="286">
        <v>0</v>
      </c>
      <c r="H126" s="46"/>
      <c r="I126" s="6"/>
      <c r="J126" s="2"/>
    </row>
    <row r="127" spans="1:10" s="2" customFormat="1" ht="15" customHeight="1" x14ac:dyDescent="0.25">
      <c r="A127" s="301" t="s">
        <v>200</v>
      </c>
      <c r="B127" s="241" t="s">
        <v>199</v>
      </c>
      <c r="C127" s="238">
        <v>9.9000000000000008E-3</v>
      </c>
      <c r="D127" s="259">
        <v>0.44</v>
      </c>
      <c r="E127" s="238">
        <v>3.0000000000000001E-3</v>
      </c>
      <c r="F127" s="259">
        <v>0.01</v>
      </c>
      <c r="G127" s="286">
        <v>0</v>
      </c>
      <c r="H127" s="46"/>
    </row>
    <row r="128" spans="1:10" s="2" customFormat="1" ht="15" customHeight="1" x14ac:dyDescent="0.25">
      <c r="A128" s="301" t="s">
        <v>271</v>
      </c>
      <c r="B128" s="241" t="s">
        <v>997</v>
      </c>
      <c r="C128" s="238">
        <v>0</v>
      </c>
      <c r="D128" s="259">
        <v>0.01</v>
      </c>
      <c r="E128" s="238">
        <v>3.0000000000000001E-3</v>
      </c>
      <c r="F128" s="259">
        <v>0.03</v>
      </c>
      <c r="G128" s="286">
        <v>0</v>
      </c>
      <c r="H128" s="46"/>
    </row>
    <row r="129" spans="1:220" s="2" customFormat="1" ht="15" customHeight="1" x14ac:dyDescent="0.25">
      <c r="A129" s="301" t="s">
        <v>272</v>
      </c>
      <c r="B129" s="241" t="s">
        <v>472</v>
      </c>
      <c r="C129" s="238">
        <v>6.0000000000000001E-3</v>
      </c>
      <c r="D129" s="259">
        <v>0</v>
      </c>
      <c r="E129" s="238">
        <v>3.0000000000000005E-3</v>
      </c>
      <c r="F129" s="259">
        <v>0</v>
      </c>
      <c r="G129" s="286">
        <v>0</v>
      </c>
      <c r="H129" s="46"/>
    </row>
    <row r="130" spans="1:220" s="2" customFormat="1" ht="15" customHeight="1" thickBot="1" x14ac:dyDescent="0.3">
      <c r="A130" s="308" t="s">
        <v>1912</v>
      </c>
      <c r="B130" s="241" t="s">
        <v>2094</v>
      </c>
      <c r="C130" s="238">
        <v>3.2000000000000002E-3</v>
      </c>
      <c r="D130" s="259">
        <v>0</v>
      </c>
      <c r="E130" s="238">
        <v>4.0000000000000001E-3</v>
      </c>
      <c r="F130" s="259">
        <v>0.01</v>
      </c>
      <c r="G130" s="286">
        <v>0</v>
      </c>
      <c r="H130" s="46"/>
    </row>
    <row r="131" spans="1:220" s="2" customFormat="1" ht="15" customHeight="1" thickBot="1" x14ac:dyDescent="0.3">
      <c r="A131" s="303"/>
      <c r="B131" s="243" t="s">
        <v>369</v>
      </c>
      <c r="C131" s="250"/>
      <c r="D131" s="250"/>
      <c r="E131" s="250"/>
      <c r="F131" s="250"/>
      <c r="G131" s="298"/>
      <c r="H131" s="46"/>
    </row>
    <row r="132" spans="1:220" s="2" customFormat="1" ht="15" customHeight="1" x14ac:dyDescent="0.25">
      <c r="A132" s="300" t="s">
        <v>203</v>
      </c>
      <c r="B132" s="241" t="s">
        <v>1027</v>
      </c>
      <c r="C132" s="238">
        <v>7.7000000000000002E-3</v>
      </c>
      <c r="D132" s="259">
        <v>0</v>
      </c>
      <c r="E132" s="238">
        <v>5.7999999999999996E-3</v>
      </c>
      <c r="F132" s="259">
        <v>0</v>
      </c>
      <c r="G132" s="286">
        <v>0</v>
      </c>
      <c r="H132" s="46"/>
    </row>
    <row r="133" spans="1:220" ht="15" customHeight="1" x14ac:dyDescent="0.25">
      <c r="A133" s="301" t="s">
        <v>419</v>
      </c>
      <c r="B133" s="241" t="s">
        <v>418</v>
      </c>
      <c r="C133" s="238">
        <v>5.0000000000000001E-3</v>
      </c>
      <c r="D133" s="259">
        <v>0</v>
      </c>
      <c r="E133" s="238">
        <v>3.0000000000000001E-3</v>
      </c>
      <c r="F133" s="259">
        <v>0.08</v>
      </c>
      <c r="G133" s="286">
        <v>0</v>
      </c>
      <c r="H133" s="46"/>
      <c r="I133" s="6"/>
      <c r="J133" s="2"/>
    </row>
    <row r="134" spans="1:220" ht="15" customHeight="1" x14ac:dyDescent="0.25">
      <c r="A134" s="304" t="s">
        <v>1172</v>
      </c>
      <c r="B134" s="241" t="s">
        <v>1173</v>
      </c>
      <c r="C134" s="238">
        <v>7.0999999999999995E-3</v>
      </c>
      <c r="D134" s="259">
        <v>0</v>
      </c>
      <c r="E134" s="238">
        <v>2E-3</v>
      </c>
      <c r="F134" s="259">
        <v>0.08</v>
      </c>
      <c r="G134" s="286">
        <v>0.01</v>
      </c>
      <c r="H134" s="46"/>
      <c r="I134" s="6"/>
      <c r="J134" s="2"/>
    </row>
    <row r="135" spans="1:220" ht="15" customHeight="1" thickBot="1" x14ac:dyDescent="0.3">
      <c r="A135" s="305" t="s">
        <v>943</v>
      </c>
      <c r="B135" s="241" t="s">
        <v>2095</v>
      </c>
      <c r="C135" s="238">
        <v>8.3000000000000001E-3</v>
      </c>
      <c r="D135" s="259">
        <v>0</v>
      </c>
      <c r="E135" s="238">
        <v>0</v>
      </c>
      <c r="F135" s="259">
        <v>0.01</v>
      </c>
      <c r="G135" s="286">
        <v>0.01</v>
      </c>
      <c r="H135" s="46"/>
      <c r="I135" s="6"/>
      <c r="J135" s="2"/>
    </row>
    <row r="136" spans="1:220" ht="15" customHeight="1" thickBot="1" x14ac:dyDescent="0.3">
      <c r="A136" s="303"/>
      <c r="B136" s="243" t="s">
        <v>209</v>
      </c>
      <c r="C136" s="250"/>
      <c r="D136" s="250"/>
      <c r="E136" s="250"/>
      <c r="F136" s="250"/>
      <c r="G136" s="298"/>
      <c r="H136" s="46"/>
      <c r="I136" s="6"/>
      <c r="J136" s="2"/>
    </row>
    <row r="137" spans="1:220" ht="15" customHeight="1" x14ac:dyDescent="0.25">
      <c r="A137" s="301" t="s">
        <v>448</v>
      </c>
      <c r="B137" s="241" t="s">
        <v>2096</v>
      </c>
      <c r="C137" s="238">
        <v>9.5999999999999992E-3</v>
      </c>
      <c r="D137" s="259">
        <v>0</v>
      </c>
      <c r="E137" s="238">
        <v>4.0000000000000001E-3</v>
      </c>
      <c r="F137" s="259">
        <v>0.14000000000000001</v>
      </c>
      <c r="G137" s="286">
        <v>0.14000000000000001</v>
      </c>
      <c r="H137" s="46"/>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row>
    <row r="138" spans="1:220" ht="15" customHeight="1" x14ac:dyDescent="0.25">
      <c r="A138" s="301" t="s">
        <v>278</v>
      </c>
      <c r="B138" s="241" t="s">
        <v>2097</v>
      </c>
      <c r="C138" s="238">
        <v>8.5000000000000006E-3</v>
      </c>
      <c r="D138" s="259">
        <v>0</v>
      </c>
      <c r="E138" s="238">
        <v>6.0000000000000001E-3</v>
      </c>
      <c r="F138" s="259">
        <v>0</v>
      </c>
      <c r="G138" s="286" t="s">
        <v>491</v>
      </c>
      <c r="H138" s="46"/>
      <c r="I138" s="6"/>
      <c r="J138" s="2"/>
    </row>
    <row r="139" spans="1:220" ht="15" customHeight="1" x14ac:dyDescent="0.25">
      <c r="A139" s="304" t="s">
        <v>282</v>
      </c>
      <c r="B139" s="241" t="s">
        <v>2030</v>
      </c>
      <c r="C139" s="238">
        <v>1.4499999999999999E-2</v>
      </c>
      <c r="D139" s="259">
        <v>0.01</v>
      </c>
      <c r="E139" s="238">
        <v>1.6000000000000001E-3</v>
      </c>
      <c r="F139" s="259">
        <v>0.03</v>
      </c>
      <c r="G139" s="286" t="s">
        <v>491</v>
      </c>
      <c r="H139" s="46"/>
      <c r="I139" s="6"/>
      <c r="J139" s="2"/>
    </row>
    <row r="140" spans="1:220" ht="15" customHeight="1" x14ac:dyDescent="0.25">
      <c r="A140" s="301" t="s">
        <v>107</v>
      </c>
      <c r="B140" s="241" t="s">
        <v>2098</v>
      </c>
      <c r="C140" s="238">
        <v>8.2000000000000007E-3</v>
      </c>
      <c r="D140" s="259">
        <v>0</v>
      </c>
      <c r="E140" s="238">
        <v>2E-3</v>
      </c>
      <c r="F140" s="259">
        <v>0</v>
      </c>
      <c r="G140" s="286">
        <v>0.01</v>
      </c>
      <c r="H140" s="46"/>
      <c r="I140" s="6"/>
      <c r="J140" s="2"/>
    </row>
    <row r="141" spans="1:220" ht="15" customHeight="1" x14ac:dyDescent="0.25">
      <c r="A141" s="301" t="s">
        <v>18</v>
      </c>
      <c r="B141" s="241" t="s">
        <v>389</v>
      </c>
      <c r="C141" s="238">
        <v>8.5000000000000006E-3</v>
      </c>
      <c r="D141" s="259">
        <v>0</v>
      </c>
      <c r="E141" s="238">
        <v>5.0000000000000001E-3</v>
      </c>
      <c r="F141" s="259">
        <v>0.13</v>
      </c>
      <c r="G141" s="286">
        <v>0.04</v>
      </c>
      <c r="H141" s="46"/>
      <c r="I141" s="6"/>
      <c r="J141" s="2"/>
    </row>
    <row r="142" spans="1:220" ht="15" customHeight="1" x14ac:dyDescent="0.25">
      <c r="A142" s="301" t="s">
        <v>128</v>
      </c>
      <c r="B142" s="241" t="s">
        <v>2099</v>
      </c>
      <c r="C142" s="238">
        <v>6.1999999999999998E-3</v>
      </c>
      <c r="D142" s="259">
        <v>0</v>
      </c>
      <c r="E142" s="238">
        <v>6.0000000000000001E-3</v>
      </c>
      <c r="F142" s="259">
        <v>0.03</v>
      </c>
      <c r="G142" s="286">
        <v>0</v>
      </c>
      <c r="H142" s="46"/>
      <c r="I142" s="6"/>
      <c r="J142" s="2"/>
    </row>
    <row r="143" spans="1:220" ht="15" customHeight="1" x14ac:dyDescent="0.25">
      <c r="A143" s="301" t="s">
        <v>210</v>
      </c>
      <c r="B143" s="241" t="s">
        <v>1005</v>
      </c>
      <c r="C143" s="238">
        <v>6.5000000000000006E-3</v>
      </c>
      <c r="D143" s="259">
        <v>0</v>
      </c>
      <c r="E143" s="238">
        <v>5.0000000000000001E-3</v>
      </c>
      <c r="F143" s="259">
        <v>0.13</v>
      </c>
      <c r="G143" s="286">
        <v>0.03</v>
      </c>
      <c r="H143" s="46"/>
      <c r="I143" s="6"/>
      <c r="J143" s="2"/>
    </row>
    <row r="144" spans="1:220" s="2" customFormat="1" ht="15" customHeight="1" x14ac:dyDescent="0.25">
      <c r="A144" s="301" t="s">
        <v>146</v>
      </c>
      <c r="B144" s="241" t="s">
        <v>2100</v>
      </c>
      <c r="C144" s="238">
        <v>8.5000000000000006E-3</v>
      </c>
      <c r="D144" s="259">
        <v>0</v>
      </c>
      <c r="E144" s="238">
        <v>5.0000000000000001E-3</v>
      </c>
      <c r="F144" s="259">
        <v>0.11</v>
      </c>
      <c r="G144" s="286">
        <v>0.01</v>
      </c>
      <c r="H144" s="46"/>
    </row>
    <row r="145" spans="1:10" s="2" customFormat="1" ht="15" customHeight="1" x14ac:dyDescent="0.25">
      <c r="A145" s="301" t="s">
        <v>149</v>
      </c>
      <c r="B145" s="241" t="s">
        <v>450</v>
      </c>
      <c r="C145" s="238">
        <v>2.3E-3</v>
      </c>
      <c r="D145" s="259">
        <v>0</v>
      </c>
      <c r="E145" s="238">
        <v>1.1999999999999999E-3</v>
      </c>
      <c r="F145" s="259">
        <v>0</v>
      </c>
      <c r="G145" s="286">
        <v>0</v>
      </c>
      <c r="H145" s="46"/>
    </row>
    <row r="146" spans="1:10" s="2" customFormat="1" ht="15" customHeight="1" thickBot="1" x14ac:dyDescent="0.3">
      <c r="A146" s="302" t="s">
        <v>213</v>
      </c>
      <c r="B146" s="241" t="s">
        <v>212</v>
      </c>
      <c r="C146" s="238">
        <v>8.1000000000000013E-3</v>
      </c>
      <c r="D146" s="259">
        <v>0</v>
      </c>
      <c r="E146" s="238">
        <v>6.0000000000000001E-3</v>
      </c>
      <c r="F146" s="259">
        <v>0.11</v>
      </c>
      <c r="G146" s="286">
        <v>0</v>
      </c>
      <c r="H146" s="46"/>
    </row>
    <row r="147" spans="1:10" s="2" customFormat="1" ht="15" customHeight="1" thickBot="1" x14ac:dyDescent="0.3">
      <c r="A147" s="303"/>
      <c r="B147" s="243" t="s">
        <v>67</v>
      </c>
      <c r="C147" s="250"/>
      <c r="D147" s="250"/>
      <c r="E147" s="250"/>
      <c r="F147" s="250"/>
      <c r="G147" s="298"/>
      <c r="H147" s="46"/>
    </row>
    <row r="148" spans="1:10" s="2" customFormat="1" ht="15" customHeight="1" x14ac:dyDescent="0.25">
      <c r="A148" s="300" t="s">
        <v>837</v>
      </c>
      <c r="B148" s="241" t="s">
        <v>2101</v>
      </c>
      <c r="C148" s="238">
        <v>3.7000000000000002E-3</v>
      </c>
      <c r="D148" s="259">
        <v>0</v>
      </c>
      <c r="E148" s="238">
        <v>2E-3</v>
      </c>
      <c r="F148" s="259">
        <v>0.01</v>
      </c>
      <c r="G148" s="286">
        <v>0</v>
      </c>
      <c r="H148" s="46"/>
    </row>
    <row r="149" spans="1:10" s="2" customFormat="1" ht="15" customHeight="1" x14ac:dyDescent="0.25">
      <c r="A149" s="300" t="s">
        <v>216</v>
      </c>
      <c r="B149" s="241" t="s">
        <v>2102</v>
      </c>
      <c r="C149" s="238">
        <v>1.0200000000000001E-2</v>
      </c>
      <c r="D149" s="259">
        <v>0</v>
      </c>
      <c r="E149" s="238">
        <v>2E-3</v>
      </c>
      <c r="F149" s="259">
        <v>0.31</v>
      </c>
      <c r="G149" s="286">
        <v>0.33</v>
      </c>
      <c r="H149" s="46"/>
    </row>
    <row r="150" spans="1:10" s="2" customFormat="1" ht="15" customHeight="1" x14ac:dyDescent="0.25">
      <c r="A150" s="301" t="s">
        <v>39</v>
      </c>
      <c r="B150" s="241" t="s">
        <v>2103</v>
      </c>
      <c r="C150" s="238">
        <v>1.1000000000000001E-2</v>
      </c>
      <c r="D150" s="259">
        <v>0</v>
      </c>
      <c r="E150" s="238">
        <v>6.0000000000000001E-3</v>
      </c>
      <c r="F150" s="259">
        <v>7.0000000000000007E-2</v>
      </c>
      <c r="G150" s="286">
        <v>0</v>
      </c>
      <c r="H150" s="46"/>
    </row>
    <row r="151" spans="1:10" s="2" customFormat="1" ht="15" customHeight="1" x14ac:dyDescent="0.25">
      <c r="A151" s="301" t="s">
        <v>215</v>
      </c>
      <c r="B151" s="241" t="s">
        <v>2104</v>
      </c>
      <c r="C151" s="238">
        <v>9.8999999999999991E-3</v>
      </c>
      <c r="D151" s="259">
        <v>0</v>
      </c>
      <c r="E151" s="238">
        <v>3.0000000000000001E-3</v>
      </c>
      <c r="F151" s="259">
        <v>0.2</v>
      </c>
      <c r="G151" s="286" t="s">
        <v>491</v>
      </c>
      <c r="H151" s="46"/>
    </row>
    <row r="152" spans="1:10" s="2" customFormat="1" ht="15" customHeight="1" x14ac:dyDescent="0.25">
      <c r="A152" s="304" t="s">
        <v>1567</v>
      </c>
      <c r="B152" s="241" t="s">
        <v>2105</v>
      </c>
      <c r="C152" s="238">
        <v>8.6999999999999994E-3</v>
      </c>
      <c r="D152" s="259">
        <v>0</v>
      </c>
      <c r="E152" s="238">
        <v>2.8000000000000004E-3</v>
      </c>
      <c r="F152" s="259">
        <v>0.23</v>
      </c>
      <c r="G152" s="286">
        <v>0.08</v>
      </c>
      <c r="H152" s="46"/>
    </row>
    <row r="153" spans="1:10" s="2" customFormat="1" ht="15" customHeight="1" x14ac:dyDescent="0.25">
      <c r="A153" s="304" t="s">
        <v>1174</v>
      </c>
      <c r="B153" s="241" t="s">
        <v>1175</v>
      </c>
      <c r="C153" s="238">
        <v>1.38E-2</v>
      </c>
      <c r="D153" s="259">
        <v>0.51</v>
      </c>
      <c r="E153" s="238">
        <v>4.0000000000000001E-3</v>
      </c>
      <c r="F153" s="259">
        <v>0.1</v>
      </c>
      <c r="G153" s="286">
        <v>0</v>
      </c>
      <c r="H153" s="46"/>
    </row>
    <row r="154" spans="1:10" s="2" customFormat="1" ht="15" customHeight="1" x14ac:dyDescent="0.25">
      <c r="A154" s="301" t="s">
        <v>398</v>
      </c>
      <c r="B154" s="241" t="s">
        <v>2106</v>
      </c>
      <c r="C154" s="238">
        <v>8.0000000000000002E-3</v>
      </c>
      <c r="D154" s="259">
        <v>0</v>
      </c>
      <c r="E154" s="238">
        <v>4.0000000000000001E-3</v>
      </c>
      <c r="F154" s="259">
        <v>0.13</v>
      </c>
      <c r="G154" s="286">
        <v>0</v>
      </c>
      <c r="H154" s="46"/>
    </row>
    <row r="155" spans="1:10" s="2" customFormat="1" ht="15" customHeight="1" x14ac:dyDescent="0.25">
      <c r="A155" s="304" t="s">
        <v>1498</v>
      </c>
      <c r="B155" s="241" t="s">
        <v>2107</v>
      </c>
      <c r="C155" s="238">
        <v>1.0500000000000001E-2</v>
      </c>
      <c r="D155" s="259">
        <v>0</v>
      </c>
      <c r="E155" s="238">
        <v>4.0000000000000001E-3</v>
      </c>
      <c r="F155" s="259">
        <v>0.08</v>
      </c>
      <c r="G155" s="286">
        <v>0</v>
      </c>
      <c r="H155" s="46"/>
    </row>
    <row r="156" spans="1:10" s="2" customFormat="1" ht="15" customHeight="1" x14ac:dyDescent="0.25">
      <c r="A156" s="301" t="s">
        <v>1268</v>
      </c>
      <c r="B156" s="241" t="s">
        <v>2108</v>
      </c>
      <c r="C156" s="238">
        <v>1.0500000000000001E-2</v>
      </c>
      <c r="D156" s="259">
        <v>0</v>
      </c>
      <c r="E156" s="238">
        <v>4.0000000000000001E-3</v>
      </c>
      <c r="F156" s="259">
        <v>0</v>
      </c>
      <c r="G156" s="286">
        <v>0</v>
      </c>
      <c r="H156" s="46"/>
    </row>
    <row r="157" spans="1:10" s="2" customFormat="1" ht="15" customHeight="1" x14ac:dyDescent="0.25">
      <c r="A157" s="301" t="s">
        <v>217</v>
      </c>
      <c r="B157" s="241" t="s">
        <v>314</v>
      </c>
      <c r="C157" s="238">
        <v>9.0000000000000011E-3</v>
      </c>
      <c r="D157" s="259">
        <v>0</v>
      </c>
      <c r="E157" s="238">
        <v>5.0000000000000001E-3</v>
      </c>
      <c r="F157" s="259">
        <v>0.18</v>
      </c>
      <c r="G157" s="286">
        <v>0.06</v>
      </c>
      <c r="H157" s="46"/>
    </row>
    <row r="158" spans="1:10" s="2" customFormat="1" ht="15" customHeight="1" x14ac:dyDescent="0.25">
      <c r="A158" s="301" t="s">
        <v>219</v>
      </c>
      <c r="B158" s="241" t="s">
        <v>218</v>
      </c>
      <c r="C158" s="238">
        <v>4.0000000000000001E-3</v>
      </c>
      <c r="D158" s="259">
        <v>0</v>
      </c>
      <c r="E158" s="238">
        <v>1.4000000000000002E-3</v>
      </c>
      <c r="F158" s="259">
        <v>0.01</v>
      </c>
      <c r="G158" s="286">
        <v>0</v>
      </c>
      <c r="H158" s="46"/>
    </row>
    <row r="159" spans="1:10" s="2" customFormat="1" ht="15" customHeight="1" thickBot="1" x14ac:dyDescent="0.3">
      <c r="A159" s="302" t="s">
        <v>148</v>
      </c>
      <c r="B159" s="241" t="s">
        <v>155</v>
      </c>
      <c r="C159" s="238">
        <v>4.5999999999999999E-3</v>
      </c>
      <c r="D159" s="259">
        <v>0</v>
      </c>
      <c r="E159" s="238">
        <v>1.6000000000000001E-3</v>
      </c>
      <c r="F159" s="259">
        <v>0</v>
      </c>
      <c r="G159" s="286">
        <v>0</v>
      </c>
      <c r="H159" s="46"/>
    </row>
    <row r="160" spans="1:10" ht="15" customHeight="1" thickBot="1" x14ac:dyDescent="0.3">
      <c r="A160" s="303"/>
      <c r="B160" s="243" t="s">
        <v>220</v>
      </c>
      <c r="C160" s="250"/>
      <c r="D160" s="250"/>
      <c r="E160" s="250"/>
      <c r="F160" s="250"/>
      <c r="G160" s="298"/>
      <c r="H160" s="46"/>
      <c r="I160" s="6"/>
      <c r="J160" s="2"/>
    </row>
    <row r="161" spans="1:220" ht="15" customHeight="1" x14ac:dyDescent="0.25">
      <c r="A161" s="299" t="s">
        <v>1823</v>
      </c>
      <c r="B161" s="241" t="s">
        <v>2109</v>
      </c>
      <c r="C161" s="238">
        <v>5.5000000000000005E-3</v>
      </c>
      <c r="D161" s="259">
        <v>0</v>
      </c>
      <c r="E161" s="238">
        <v>5.0000000000000001E-3</v>
      </c>
      <c r="F161" s="259">
        <v>0.08</v>
      </c>
      <c r="G161" s="286">
        <v>0</v>
      </c>
      <c r="H161" s="46"/>
      <c r="I161" s="6"/>
      <c r="J161" s="2"/>
    </row>
    <row r="162" spans="1:220" ht="15" customHeight="1" x14ac:dyDescent="0.25">
      <c r="A162" s="299" t="s">
        <v>1482</v>
      </c>
      <c r="B162" s="241" t="s">
        <v>2110</v>
      </c>
      <c r="C162" s="238">
        <v>7.7000000000000002E-3</v>
      </c>
      <c r="D162" s="259">
        <v>0</v>
      </c>
      <c r="E162" s="238">
        <v>4.0000000000000001E-3</v>
      </c>
      <c r="F162" s="259">
        <v>0.06</v>
      </c>
      <c r="G162" s="286">
        <v>0</v>
      </c>
      <c r="H162" s="46"/>
      <c r="I162" s="6"/>
      <c r="J162" s="2"/>
    </row>
    <row r="163" spans="1:220" ht="15" customHeight="1" x14ac:dyDescent="0.25">
      <c r="A163" s="300" t="s">
        <v>111</v>
      </c>
      <c r="B163" s="241" t="s">
        <v>1028</v>
      </c>
      <c r="C163" s="238">
        <v>9.0000000000000011E-3</v>
      </c>
      <c r="D163" s="259">
        <v>0</v>
      </c>
      <c r="E163" s="238">
        <v>4.0000000000000001E-3</v>
      </c>
      <c r="F163" s="259">
        <v>0.12</v>
      </c>
      <c r="G163" s="286">
        <v>7.0000000000000007E-2</v>
      </c>
      <c r="H163" s="46"/>
      <c r="I163" s="6"/>
      <c r="J163" s="2"/>
    </row>
    <row r="164" spans="1:220" ht="15" customHeight="1" x14ac:dyDescent="0.25">
      <c r="A164" s="300" t="s">
        <v>37</v>
      </c>
      <c r="B164" s="241" t="s">
        <v>1029</v>
      </c>
      <c r="C164" s="238">
        <v>9.0000000000000011E-3</v>
      </c>
      <c r="D164" s="259">
        <v>0</v>
      </c>
      <c r="E164" s="238">
        <v>4.0000000000000001E-3</v>
      </c>
      <c r="F164" s="259">
        <v>0.12</v>
      </c>
      <c r="G164" s="286">
        <v>0.04</v>
      </c>
      <c r="H164" s="46"/>
      <c r="I164" s="6"/>
      <c r="J164" s="2"/>
    </row>
    <row r="165" spans="1:220" ht="15" customHeight="1" x14ac:dyDescent="0.25">
      <c r="A165" s="300" t="s">
        <v>36</v>
      </c>
      <c r="B165" s="241" t="s">
        <v>451</v>
      </c>
      <c r="C165" s="238">
        <v>9.0000000000000011E-3</v>
      </c>
      <c r="D165" s="259">
        <v>0</v>
      </c>
      <c r="E165" s="238">
        <v>4.0000000000000001E-3</v>
      </c>
      <c r="F165" s="259">
        <v>0.05</v>
      </c>
      <c r="G165" s="286">
        <v>0</v>
      </c>
      <c r="H165" s="46"/>
      <c r="I165" s="6"/>
      <c r="J165" s="2"/>
    </row>
    <row r="166" spans="1:220" ht="15" customHeight="1" x14ac:dyDescent="0.25">
      <c r="A166" s="300" t="s">
        <v>358</v>
      </c>
      <c r="B166" s="241" t="s">
        <v>2111</v>
      </c>
      <c r="C166" s="238">
        <v>9.7999999999999997E-3</v>
      </c>
      <c r="D166" s="259">
        <v>0</v>
      </c>
      <c r="E166" s="238">
        <v>4.0000000000000001E-3</v>
      </c>
      <c r="F166" s="259">
        <v>0.22</v>
      </c>
      <c r="G166" s="286">
        <v>0.02</v>
      </c>
      <c r="H166" s="46"/>
      <c r="I166" s="6"/>
      <c r="J166" s="2"/>
    </row>
    <row r="167" spans="1:220" ht="15" customHeight="1" x14ac:dyDescent="0.25">
      <c r="A167" s="300" t="s">
        <v>25</v>
      </c>
      <c r="B167" s="241" t="s">
        <v>1168</v>
      </c>
      <c r="C167" s="238">
        <v>4.5000000000000005E-3</v>
      </c>
      <c r="D167" s="259">
        <v>0</v>
      </c>
      <c r="E167" s="238">
        <v>3.0000000000000001E-3</v>
      </c>
      <c r="F167" s="259">
        <v>7.0000000000000007E-2</v>
      </c>
      <c r="G167" s="286">
        <v>0.03</v>
      </c>
      <c r="H167" s="46"/>
      <c r="I167" s="6"/>
      <c r="J167" s="2"/>
    </row>
    <row r="168" spans="1:220" ht="15" customHeight="1" x14ac:dyDescent="0.25">
      <c r="A168" s="301" t="s">
        <v>1301</v>
      </c>
      <c r="B168" s="241" t="s">
        <v>1302</v>
      </c>
      <c r="C168" s="238">
        <v>8.6999999999999994E-3</v>
      </c>
      <c r="D168" s="259">
        <v>0</v>
      </c>
      <c r="E168" s="238">
        <v>6.0000000000000001E-3</v>
      </c>
      <c r="F168" s="259">
        <v>0.05</v>
      </c>
      <c r="G168" s="286">
        <v>0</v>
      </c>
      <c r="H168" s="46"/>
      <c r="I168" s="6"/>
      <c r="J168" s="2"/>
    </row>
    <row r="169" spans="1:220" ht="15" customHeight="1" x14ac:dyDescent="0.25">
      <c r="A169" s="304" t="s">
        <v>827</v>
      </c>
      <c r="B169" s="241" t="s">
        <v>2112</v>
      </c>
      <c r="C169" s="238">
        <v>2.8000000000000004E-3</v>
      </c>
      <c r="D169" s="259">
        <v>0</v>
      </c>
      <c r="E169" s="238">
        <v>1.6000000000000001E-3</v>
      </c>
      <c r="F169" s="259">
        <v>0.01</v>
      </c>
      <c r="G169" s="286">
        <v>0</v>
      </c>
      <c r="H169" s="46"/>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row>
    <row r="170" spans="1:220" s="2" customFormat="1" ht="15" customHeight="1" x14ac:dyDescent="0.25">
      <c r="A170" s="304" t="s">
        <v>828</v>
      </c>
      <c r="B170" s="241" t="s">
        <v>2113</v>
      </c>
      <c r="C170" s="238">
        <v>1.6000000000000001E-3</v>
      </c>
      <c r="D170" s="259">
        <v>0</v>
      </c>
      <c r="E170" s="238">
        <v>1.6000000000000001E-3</v>
      </c>
      <c r="F170" s="259">
        <v>0</v>
      </c>
      <c r="G170" s="286">
        <v>0</v>
      </c>
      <c r="H170" s="46"/>
    </row>
    <row r="171" spans="1:220" s="2" customFormat="1" ht="15" customHeight="1" x14ac:dyDescent="0.25">
      <c r="A171" s="304" t="s">
        <v>830</v>
      </c>
      <c r="B171" s="241" t="s">
        <v>2114</v>
      </c>
      <c r="C171" s="238">
        <v>3.4000000000000002E-3</v>
      </c>
      <c r="D171" s="259">
        <v>0</v>
      </c>
      <c r="E171" s="238">
        <v>1.6000000000000001E-3</v>
      </c>
      <c r="F171" s="259">
        <v>0.01</v>
      </c>
      <c r="G171" s="286">
        <v>0</v>
      </c>
      <c r="H171" s="46"/>
    </row>
    <row r="172" spans="1:220" s="2" customFormat="1" ht="15" customHeight="1" x14ac:dyDescent="0.25">
      <c r="A172" s="301" t="s">
        <v>50</v>
      </c>
      <c r="B172" s="241" t="s">
        <v>49</v>
      </c>
      <c r="C172" s="238">
        <v>8.5000000000000006E-3</v>
      </c>
      <c r="D172" s="259">
        <v>0</v>
      </c>
      <c r="E172" s="238">
        <v>3.0000000000000001E-3</v>
      </c>
      <c r="F172" s="259">
        <v>0.02</v>
      </c>
      <c r="G172" s="286">
        <v>0</v>
      </c>
      <c r="H172" s="46"/>
      <c r="I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row>
    <row r="173" spans="1:220" ht="15" customHeight="1" x14ac:dyDescent="0.25">
      <c r="A173" s="304" t="s">
        <v>1483</v>
      </c>
      <c r="B173" s="241" t="s">
        <v>2115</v>
      </c>
      <c r="C173" s="238">
        <v>8.5000000000000006E-3</v>
      </c>
      <c r="D173" s="259">
        <v>0</v>
      </c>
      <c r="E173" s="238">
        <v>4.0000000000000001E-3</v>
      </c>
      <c r="F173" s="259">
        <v>0.04</v>
      </c>
      <c r="G173" s="286">
        <v>0</v>
      </c>
      <c r="H173" s="46"/>
      <c r="I173" s="6"/>
      <c r="J173" s="2"/>
    </row>
    <row r="174" spans="1:220" ht="15" customHeight="1" x14ac:dyDescent="0.25">
      <c r="A174" s="301" t="s">
        <v>360</v>
      </c>
      <c r="B174" s="241" t="s">
        <v>2116</v>
      </c>
      <c r="C174" s="238">
        <v>1.17E-2</v>
      </c>
      <c r="D174" s="259">
        <v>0.22</v>
      </c>
      <c r="E174" s="238">
        <v>4.0000000000000001E-3</v>
      </c>
      <c r="F174" s="259">
        <v>0.27</v>
      </c>
      <c r="G174" s="286">
        <v>0.18</v>
      </c>
      <c r="H174" s="46"/>
      <c r="I174" s="6"/>
      <c r="J174" s="2"/>
    </row>
    <row r="175" spans="1:220" ht="15" customHeight="1" x14ac:dyDescent="0.25">
      <c r="A175" s="301" t="s">
        <v>121</v>
      </c>
      <c r="B175" s="241" t="s">
        <v>120</v>
      </c>
      <c r="C175" s="238">
        <v>9.4999999999999998E-3</v>
      </c>
      <c r="D175" s="259">
        <v>0</v>
      </c>
      <c r="E175" s="238">
        <v>6.0000000000000001E-3</v>
      </c>
      <c r="F175" s="259">
        <v>0.06</v>
      </c>
      <c r="G175" s="286">
        <v>0</v>
      </c>
      <c r="H175" s="46"/>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row>
    <row r="176" spans="1:220" s="2" customFormat="1" ht="15" customHeight="1" x14ac:dyDescent="0.25">
      <c r="A176" s="301" t="s">
        <v>122</v>
      </c>
      <c r="B176" s="241" t="s">
        <v>445</v>
      </c>
      <c r="C176" s="238">
        <v>9.8999999999999991E-3</v>
      </c>
      <c r="D176" s="259">
        <v>0</v>
      </c>
      <c r="E176" s="238">
        <v>5.0000000000000001E-3</v>
      </c>
      <c r="F176" s="259">
        <v>0.09</v>
      </c>
      <c r="G176" s="286">
        <v>0.02</v>
      </c>
      <c r="H176" s="46"/>
    </row>
    <row r="177" spans="1:220" s="2" customFormat="1" ht="15" customHeight="1" x14ac:dyDescent="0.25">
      <c r="A177" s="301" t="s">
        <v>19</v>
      </c>
      <c r="B177" s="241" t="s">
        <v>30</v>
      </c>
      <c r="C177" s="238">
        <v>9.8999999999999991E-3</v>
      </c>
      <c r="D177" s="259">
        <v>0</v>
      </c>
      <c r="E177" s="238">
        <v>5.0000000000000001E-3</v>
      </c>
      <c r="F177" s="259">
        <v>0.08</v>
      </c>
      <c r="G177" s="286">
        <v>0</v>
      </c>
      <c r="H177" s="46"/>
    </row>
    <row r="178" spans="1:220" s="2" customFormat="1" ht="15" customHeight="1" x14ac:dyDescent="0.25">
      <c r="A178" s="301" t="s">
        <v>235</v>
      </c>
      <c r="B178" s="241" t="s">
        <v>2117</v>
      </c>
      <c r="C178" s="238">
        <v>6.9999999999999993E-3</v>
      </c>
      <c r="D178" s="259">
        <v>0</v>
      </c>
      <c r="E178" s="238">
        <v>4.0000000000000001E-3</v>
      </c>
      <c r="F178" s="259">
        <v>0.1</v>
      </c>
      <c r="G178" s="286">
        <v>0.05</v>
      </c>
      <c r="H178" s="46"/>
    </row>
    <row r="179" spans="1:220" s="2" customFormat="1" ht="15" customHeight="1" x14ac:dyDescent="0.25">
      <c r="A179" s="304" t="s">
        <v>1484</v>
      </c>
      <c r="B179" s="241" t="s">
        <v>2118</v>
      </c>
      <c r="C179" s="238">
        <v>6.0000000000000001E-3</v>
      </c>
      <c r="D179" s="259">
        <v>0</v>
      </c>
      <c r="E179" s="238">
        <v>2.5999999999999999E-3</v>
      </c>
      <c r="F179" s="259">
        <v>0.08</v>
      </c>
      <c r="G179" s="286">
        <v>0</v>
      </c>
      <c r="H179" s="46"/>
    </row>
    <row r="180" spans="1:220" s="2" customFormat="1" ht="15" customHeight="1" x14ac:dyDescent="0.25">
      <c r="A180" s="304" t="s">
        <v>2014</v>
      </c>
      <c r="B180" s="241" t="s">
        <v>2119</v>
      </c>
      <c r="C180" s="238">
        <v>1.5200000000000002E-2</v>
      </c>
      <c r="D180" s="259">
        <v>0.62</v>
      </c>
      <c r="E180" s="238">
        <v>4.0000000000000001E-3</v>
      </c>
      <c r="F180" s="259">
        <v>0.7</v>
      </c>
      <c r="G180" s="286">
        <v>0.37</v>
      </c>
      <c r="H180" s="46"/>
    </row>
    <row r="181" spans="1:220" s="2" customFormat="1" ht="15" customHeight="1" x14ac:dyDescent="0.25">
      <c r="A181" s="301" t="s">
        <v>1433</v>
      </c>
      <c r="B181" s="241" t="s">
        <v>2120</v>
      </c>
      <c r="C181" s="238">
        <v>1.1599999999999999E-2</v>
      </c>
      <c r="D181" s="259">
        <v>0.43</v>
      </c>
      <c r="E181" s="238">
        <v>4.0000000000000001E-3</v>
      </c>
      <c r="F181" s="259">
        <v>0.15</v>
      </c>
      <c r="G181" s="286">
        <v>0.09</v>
      </c>
      <c r="H181" s="46"/>
    </row>
    <row r="182" spans="1:220" s="2" customFormat="1" ht="15" customHeight="1" x14ac:dyDescent="0.25">
      <c r="A182" s="301" t="s">
        <v>230</v>
      </c>
      <c r="B182" s="241" t="s">
        <v>2121</v>
      </c>
      <c r="C182" s="238">
        <v>9.0000000000000011E-3</v>
      </c>
      <c r="D182" s="259">
        <v>0</v>
      </c>
      <c r="E182" s="238">
        <v>2.5999999999999999E-3</v>
      </c>
      <c r="F182" s="259">
        <v>0.09</v>
      </c>
      <c r="G182" s="286" t="s">
        <v>491</v>
      </c>
      <c r="H182" s="46"/>
    </row>
    <row r="183" spans="1:220" ht="15" customHeight="1" x14ac:dyDescent="0.25">
      <c r="A183" s="301" t="s">
        <v>0</v>
      </c>
      <c r="B183" s="241" t="s">
        <v>1006</v>
      </c>
      <c r="C183" s="238">
        <v>7.9000000000000008E-3</v>
      </c>
      <c r="D183" s="259">
        <v>0</v>
      </c>
      <c r="E183" s="238">
        <v>5.0000000000000001E-3</v>
      </c>
      <c r="F183" s="259">
        <v>0.09</v>
      </c>
      <c r="G183" s="286">
        <v>0</v>
      </c>
      <c r="H183" s="46"/>
      <c r="I183" s="6"/>
      <c r="J183" s="2"/>
    </row>
    <row r="184" spans="1:220" ht="15" customHeight="1" x14ac:dyDescent="0.25">
      <c r="A184" s="301" t="s">
        <v>226</v>
      </c>
      <c r="B184" s="241" t="s">
        <v>1011</v>
      </c>
      <c r="C184" s="238">
        <v>7.9000000000000008E-3</v>
      </c>
      <c r="D184" s="259">
        <v>0</v>
      </c>
      <c r="E184" s="238">
        <v>5.0000000000000001E-3</v>
      </c>
      <c r="F184" s="259">
        <v>7.0000000000000007E-2</v>
      </c>
      <c r="G184" s="286">
        <v>0</v>
      </c>
      <c r="H184" s="46"/>
      <c r="I184" s="6"/>
      <c r="J184" s="2"/>
    </row>
    <row r="185" spans="1:220" ht="15" customHeight="1" x14ac:dyDescent="0.25">
      <c r="A185" s="301" t="s">
        <v>70</v>
      </c>
      <c r="B185" s="241" t="s">
        <v>69</v>
      </c>
      <c r="C185" s="238">
        <v>9.7999999999999997E-3</v>
      </c>
      <c r="D185" s="259">
        <v>0</v>
      </c>
      <c r="E185" s="238">
        <v>3.0000000000000001E-3</v>
      </c>
      <c r="F185" s="259">
        <v>0.27</v>
      </c>
      <c r="G185" s="286">
        <v>0.17</v>
      </c>
      <c r="H185" s="46"/>
      <c r="I185" s="6"/>
      <c r="J185" s="2"/>
    </row>
    <row r="186" spans="1:220" ht="15" customHeight="1" x14ac:dyDescent="0.25">
      <c r="A186" s="301" t="s">
        <v>26</v>
      </c>
      <c r="B186" s="241" t="s">
        <v>2122</v>
      </c>
      <c r="C186" s="238">
        <v>0.01</v>
      </c>
      <c r="D186" s="259">
        <v>0</v>
      </c>
      <c r="E186" s="238">
        <v>2.3999999999999998E-3</v>
      </c>
      <c r="F186" s="259">
        <v>0.15</v>
      </c>
      <c r="G186" s="286">
        <v>0.09</v>
      </c>
      <c r="H186" s="46"/>
      <c r="I186" s="6"/>
      <c r="J186" s="2"/>
    </row>
    <row r="187" spans="1:220" s="2" customFormat="1" ht="15" customHeight="1" x14ac:dyDescent="0.25">
      <c r="A187" s="301" t="s">
        <v>9</v>
      </c>
      <c r="B187" s="241" t="s">
        <v>2123</v>
      </c>
      <c r="C187" s="238">
        <v>9.8999999999999991E-3</v>
      </c>
      <c r="D187" s="259">
        <v>0</v>
      </c>
      <c r="E187" s="238">
        <v>2.3999999999999998E-3</v>
      </c>
      <c r="F187" s="259">
        <v>0.15</v>
      </c>
      <c r="G187" s="286">
        <v>0.13</v>
      </c>
      <c r="H187" s="46"/>
      <c r="I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row>
    <row r="188" spans="1:220" s="2" customFormat="1" ht="15" customHeight="1" x14ac:dyDescent="0.25">
      <c r="A188" s="301" t="s">
        <v>281</v>
      </c>
      <c r="B188" s="241" t="s">
        <v>2124</v>
      </c>
      <c r="C188" s="238">
        <v>3.5999999999999999E-3</v>
      </c>
      <c r="D188" s="259">
        <v>0</v>
      </c>
      <c r="E188" s="238">
        <v>1E-3</v>
      </c>
      <c r="F188" s="259">
        <v>0</v>
      </c>
      <c r="G188" s="286">
        <v>0.01</v>
      </c>
      <c r="H188" s="46"/>
      <c r="I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row>
    <row r="189" spans="1:220" ht="15" customHeight="1" x14ac:dyDescent="0.25">
      <c r="A189" s="301" t="s">
        <v>376</v>
      </c>
      <c r="B189" s="241" t="s">
        <v>2125</v>
      </c>
      <c r="C189" s="238">
        <v>8.8999999999999999E-3</v>
      </c>
      <c r="D189" s="259">
        <v>0</v>
      </c>
      <c r="E189" s="238">
        <v>3.0000000000000001E-3</v>
      </c>
      <c r="F189" s="259">
        <v>0.03</v>
      </c>
      <c r="G189" s="286">
        <v>0</v>
      </c>
      <c r="H189" s="46"/>
      <c r="I189" s="6"/>
      <c r="J189" s="2"/>
    </row>
    <row r="190" spans="1:220" ht="15" customHeight="1" x14ac:dyDescent="0.25">
      <c r="A190" s="301" t="s">
        <v>46</v>
      </c>
      <c r="B190" s="241" t="s">
        <v>45</v>
      </c>
      <c r="C190" s="238">
        <v>8.0000000000000002E-3</v>
      </c>
      <c r="D190" s="259">
        <v>0</v>
      </c>
      <c r="E190" s="238">
        <v>4.0000000000000001E-3</v>
      </c>
      <c r="F190" s="259">
        <v>0.03</v>
      </c>
      <c r="G190" s="286">
        <v>0</v>
      </c>
      <c r="H190" s="46"/>
      <c r="I190" s="6"/>
      <c r="J190" s="2"/>
    </row>
    <row r="191" spans="1:220" ht="15" customHeight="1" x14ac:dyDescent="0.25">
      <c r="A191" s="304" t="s">
        <v>1564</v>
      </c>
      <c r="B191" s="241" t="s">
        <v>2126</v>
      </c>
      <c r="C191" s="238">
        <v>9.4999999999999998E-3</v>
      </c>
      <c r="D191" s="259">
        <v>0</v>
      </c>
      <c r="E191" s="238">
        <v>5.0000000000000001E-3</v>
      </c>
      <c r="F191" s="259">
        <v>0.05</v>
      </c>
      <c r="G191" s="286">
        <v>0</v>
      </c>
      <c r="H191" s="46"/>
      <c r="I191" s="6"/>
      <c r="J191" s="2"/>
    </row>
    <row r="192" spans="1:220" s="2" customFormat="1" ht="15" customHeight="1" x14ac:dyDescent="0.25">
      <c r="A192" s="301" t="s">
        <v>354</v>
      </c>
      <c r="B192" s="241" t="s">
        <v>2127</v>
      </c>
      <c r="C192" s="238">
        <v>0</v>
      </c>
      <c r="D192" s="259">
        <v>0</v>
      </c>
      <c r="E192" s="238">
        <v>6.0000000000000001E-3</v>
      </c>
      <c r="F192" s="259">
        <v>0.13</v>
      </c>
      <c r="G192" s="286">
        <v>0</v>
      </c>
      <c r="H192" s="46"/>
      <c r="I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row>
    <row r="193" spans="1:220" ht="15" customHeight="1" x14ac:dyDescent="0.25">
      <c r="A193" s="301" t="s">
        <v>387</v>
      </c>
      <c r="B193" s="241" t="s">
        <v>2128</v>
      </c>
      <c r="C193" s="238">
        <v>6.9999999999999993E-3</v>
      </c>
      <c r="D193" s="259">
        <v>0</v>
      </c>
      <c r="E193" s="238">
        <v>5.0000000000000001E-3</v>
      </c>
      <c r="F193" s="259" t="s">
        <v>300</v>
      </c>
      <c r="G193" s="286">
        <v>0</v>
      </c>
      <c r="H193" s="46"/>
      <c r="I193" s="3"/>
      <c r="J193" s="2"/>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row>
    <row r="194" spans="1:220" s="2" customFormat="1" ht="15" customHeight="1" x14ac:dyDescent="0.25">
      <c r="A194" s="301" t="s">
        <v>31</v>
      </c>
      <c r="B194" s="241" t="s">
        <v>1550</v>
      </c>
      <c r="C194" s="238">
        <v>8.5000000000000006E-3</v>
      </c>
      <c r="D194" s="259">
        <v>0</v>
      </c>
      <c r="E194" s="238">
        <v>4.0000000000000001E-3</v>
      </c>
      <c r="F194" s="259">
        <v>0.09</v>
      </c>
      <c r="G194" s="286">
        <v>0.03</v>
      </c>
      <c r="H194" s="46"/>
      <c r="I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row>
    <row r="195" spans="1:220" ht="15" customHeight="1" x14ac:dyDescent="0.25">
      <c r="A195" s="301" t="s">
        <v>241</v>
      </c>
      <c r="B195" s="241" t="s">
        <v>240</v>
      </c>
      <c r="C195" s="238">
        <v>8.0000000000000002E-3</v>
      </c>
      <c r="D195" s="259">
        <v>0</v>
      </c>
      <c r="E195" s="238">
        <v>5.0000000000000001E-3</v>
      </c>
      <c r="F195" s="259">
        <v>0.11</v>
      </c>
      <c r="G195" s="286">
        <v>0.06</v>
      </c>
      <c r="H195" s="46"/>
      <c r="I195" s="3"/>
      <c r="J195" s="2"/>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row>
    <row r="196" spans="1:220" s="2" customFormat="1" ht="15" customHeight="1" x14ac:dyDescent="0.25">
      <c r="A196" s="301" t="s">
        <v>2</v>
      </c>
      <c r="B196" s="241" t="s">
        <v>1</v>
      </c>
      <c r="C196" s="238">
        <v>1.6000000000000001E-3</v>
      </c>
      <c r="D196" s="259">
        <v>0</v>
      </c>
      <c r="E196" s="238">
        <v>1E-3</v>
      </c>
      <c r="F196" s="259">
        <v>0</v>
      </c>
      <c r="G196" s="286">
        <v>0</v>
      </c>
      <c r="H196" s="46"/>
      <c r="I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row>
    <row r="197" spans="1:220" ht="15" customHeight="1" thickBot="1" x14ac:dyDescent="0.3">
      <c r="A197" s="302" t="s">
        <v>229</v>
      </c>
      <c r="B197" s="241" t="s">
        <v>469</v>
      </c>
      <c r="C197" s="238">
        <v>9.0000000000000011E-3</v>
      </c>
      <c r="D197" s="259">
        <v>0</v>
      </c>
      <c r="E197" s="238">
        <v>3.0000000000000001E-3</v>
      </c>
      <c r="F197" s="259">
        <v>0.1</v>
      </c>
      <c r="G197" s="286">
        <v>0.06</v>
      </c>
      <c r="H197" s="46"/>
      <c r="I197" s="6"/>
      <c r="J197" s="2"/>
    </row>
    <row r="198" spans="1:220" s="7" customFormat="1" ht="15" customHeight="1" thickBot="1" x14ac:dyDescent="0.3">
      <c r="A198" s="303"/>
      <c r="B198" s="243" t="s">
        <v>1395</v>
      </c>
      <c r="C198" s="250"/>
      <c r="D198" s="250"/>
      <c r="E198" s="250"/>
      <c r="F198" s="250"/>
      <c r="G198" s="298"/>
      <c r="H198" s="46"/>
      <c r="J198" s="2"/>
    </row>
    <row r="199" spans="1:220" s="7" customFormat="1" ht="15" customHeight="1" x14ac:dyDescent="0.25">
      <c r="A199" s="301" t="s">
        <v>1824</v>
      </c>
      <c r="B199" s="241" t="s">
        <v>2129</v>
      </c>
      <c r="C199" s="238">
        <v>8.5000000000000006E-3</v>
      </c>
      <c r="D199" s="259">
        <v>0</v>
      </c>
      <c r="E199" s="238">
        <v>4.0000000000000001E-3</v>
      </c>
      <c r="F199" s="259">
        <v>0.21</v>
      </c>
      <c r="G199" s="286">
        <v>0.09</v>
      </c>
      <c r="H199" s="46"/>
      <c r="J199" s="2"/>
    </row>
    <row r="200" spans="1:220" s="7" customFormat="1" ht="15" customHeight="1" x14ac:dyDescent="0.25">
      <c r="A200" s="301" t="s">
        <v>352</v>
      </c>
      <c r="B200" s="241" t="s">
        <v>2130</v>
      </c>
      <c r="C200" s="238">
        <v>1.23E-2</v>
      </c>
      <c r="D200" s="259">
        <v>0</v>
      </c>
      <c r="E200" s="238">
        <v>1E-3</v>
      </c>
      <c r="F200" s="259">
        <v>7.0000000000000007E-2</v>
      </c>
      <c r="G200" s="286">
        <v>0.05</v>
      </c>
      <c r="H200" s="46"/>
      <c r="J200" s="2"/>
    </row>
    <row r="201" spans="1:220" s="7" customFormat="1" ht="15" customHeight="1" x14ac:dyDescent="0.25">
      <c r="A201" s="300" t="s">
        <v>228</v>
      </c>
      <c r="B201" s="241" t="s">
        <v>2131</v>
      </c>
      <c r="C201" s="238">
        <v>9.7000000000000003E-3</v>
      </c>
      <c r="D201" s="259">
        <v>0</v>
      </c>
      <c r="E201" s="238" t="s">
        <v>491</v>
      </c>
      <c r="F201" s="259" t="s">
        <v>491</v>
      </c>
      <c r="G201" s="286" t="s">
        <v>491</v>
      </c>
      <c r="H201" s="46"/>
      <c r="J201" s="2"/>
    </row>
    <row r="202" spans="1:220" s="7" customFormat="1" ht="15" customHeight="1" x14ac:dyDescent="0.25">
      <c r="A202" s="300" t="s">
        <v>1304</v>
      </c>
      <c r="B202" s="241" t="s">
        <v>2132</v>
      </c>
      <c r="C202" s="238">
        <v>9.8999999999999991E-3</v>
      </c>
      <c r="D202" s="259">
        <v>0</v>
      </c>
      <c r="E202" s="238">
        <v>5.0000000000000001E-3</v>
      </c>
      <c r="F202" s="259">
        <v>0.13</v>
      </c>
      <c r="G202" s="286">
        <v>0</v>
      </c>
      <c r="H202" s="46"/>
      <c r="J202" s="2"/>
    </row>
    <row r="203" spans="1:220" s="7" customFormat="1" ht="15" customHeight="1" x14ac:dyDescent="0.25">
      <c r="A203" s="301" t="s">
        <v>222</v>
      </c>
      <c r="B203" s="241" t="s">
        <v>391</v>
      </c>
      <c r="C203" s="238">
        <v>8.0000000000000002E-3</v>
      </c>
      <c r="D203" s="259">
        <v>0</v>
      </c>
      <c r="E203" s="238">
        <v>3.8E-3</v>
      </c>
      <c r="F203" s="259">
        <v>0.08</v>
      </c>
      <c r="G203" s="286" t="s">
        <v>491</v>
      </c>
      <c r="H203" s="46"/>
      <c r="I203" s="15"/>
      <c r="J203" s="2"/>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row>
    <row r="204" spans="1:220" s="15" customFormat="1" ht="15" customHeight="1" x14ac:dyDescent="0.25">
      <c r="A204" s="301" t="s">
        <v>428</v>
      </c>
      <c r="B204" s="241" t="s">
        <v>2133</v>
      </c>
      <c r="C204" s="238">
        <v>8.5000000000000006E-3</v>
      </c>
      <c r="D204" s="259">
        <v>0</v>
      </c>
      <c r="E204" s="238">
        <v>2E-3</v>
      </c>
      <c r="F204" s="259">
        <v>0.1</v>
      </c>
      <c r="G204" s="286">
        <v>0.05</v>
      </c>
      <c r="H204" s="46"/>
      <c r="I204" s="7"/>
      <c r="J204" s="2"/>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row>
    <row r="205" spans="1:220" s="15" customFormat="1" ht="15" customHeight="1" x14ac:dyDescent="0.25">
      <c r="A205" s="301" t="s">
        <v>10</v>
      </c>
      <c r="B205" s="241" t="s">
        <v>1032</v>
      </c>
      <c r="C205" s="238">
        <v>9.4999999999999998E-3</v>
      </c>
      <c r="D205" s="259">
        <v>0</v>
      </c>
      <c r="E205" s="238">
        <v>4.0000000000000001E-3</v>
      </c>
      <c r="F205" s="259">
        <v>0.16</v>
      </c>
      <c r="G205" s="286">
        <v>0.06</v>
      </c>
      <c r="H205" s="46"/>
      <c r="J205" s="2"/>
    </row>
    <row r="206" spans="1:220" s="15" customFormat="1" ht="15" customHeight="1" x14ac:dyDescent="0.25">
      <c r="A206" s="301" t="s">
        <v>237</v>
      </c>
      <c r="B206" s="241" t="s">
        <v>2134</v>
      </c>
      <c r="C206" s="238">
        <v>7.1999999999999998E-3</v>
      </c>
      <c r="D206" s="259">
        <v>0</v>
      </c>
      <c r="E206" s="238">
        <v>5.0000000000000001E-3</v>
      </c>
      <c r="F206" s="259">
        <v>0.06</v>
      </c>
      <c r="G206" s="286">
        <v>0</v>
      </c>
      <c r="H206" s="46"/>
      <c r="J206" s="2"/>
    </row>
    <row r="207" spans="1:220" s="15" customFormat="1" ht="15" customHeight="1" x14ac:dyDescent="0.25">
      <c r="A207" s="301" t="s">
        <v>68</v>
      </c>
      <c r="B207" s="241" t="s">
        <v>1007</v>
      </c>
      <c r="C207" s="238">
        <v>9.0000000000000011E-3</v>
      </c>
      <c r="D207" s="259">
        <v>0</v>
      </c>
      <c r="E207" s="238">
        <v>5.0000000000000001E-3</v>
      </c>
      <c r="F207" s="259">
        <v>0.03</v>
      </c>
      <c r="G207" s="286">
        <v>0</v>
      </c>
      <c r="H207" s="46"/>
      <c r="J207" s="2"/>
    </row>
    <row r="208" spans="1:220" s="15" customFormat="1" ht="15" customHeight="1" x14ac:dyDescent="0.25">
      <c r="A208" s="301" t="s">
        <v>130</v>
      </c>
      <c r="B208" s="241" t="s">
        <v>156</v>
      </c>
      <c r="C208" s="238">
        <v>9.7999999999999997E-3</v>
      </c>
      <c r="D208" s="259">
        <v>0</v>
      </c>
      <c r="E208" s="238">
        <v>3.0000000000000001E-3</v>
      </c>
      <c r="F208" s="259">
        <v>0.35</v>
      </c>
      <c r="G208" s="286">
        <v>0.3</v>
      </c>
      <c r="H208" s="46"/>
      <c r="J208" s="2"/>
    </row>
    <row r="209" spans="1:10" s="15" customFormat="1" ht="15" customHeight="1" x14ac:dyDescent="0.25">
      <c r="A209" s="302" t="s">
        <v>444</v>
      </c>
      <c r="B209" s="241" t="s">
        <v>443</v>
      </c>
      <c r="C209" s="238">
        <v>9.0000000000000011E-3</v>
      </c>
      <c r="D209" s="259">
        <v>0</v>
      </c>
      <c r="E209" s="238">
        <v>4.0000000000000001E-3</v>
      </c>
      <c r="F209" s="259">
        <v>0.06</v>
      </c>
      <c r="G209" s="286">
        <v>0</v>
      </c>
      <c r="H209" s="46"/>
      <c r="J209" s="2"/>
    </row>
    <row r="210" spans="1:10" s="15" customFormat="1" ht="15" customHeight="1" thickBot="1" x14ac:dyDescent="0.3">
      <c r="A210" s="302" t="s">
        <v>48</v>
      </c>
      <c r="B210" s="241" t="s">
        <v>47</v>
      </c>
      <c r="C210" s="238">
        <v>3.4999999999999996E-3</v>
      </c>
      <c r="D210" s="259">
        <v>0</v>
      </c>
      <c r="E210" s="238">
        <v>1E-3</v>
      </c>
      <c r="F210" s="259">
        <v>0</v>
      </c>
      <c r="G210" s="286">
        <v>0</v>
      </c>
      <c r="H210" s="46"/>
      <c r="J210" s="2"/>
    </row>
    <row r="211" spans="1:10" s="15" customFormat="1" ht="15" customHeight="1" thickBot="1" x14ac:dyDescent="0.3">
      <c r="A211" s="303"/>
      <c r="B211" s="243" t="s">
        <v>286</v>
      </c>
      <c r="C211" s="250"/>
      <c r="D211" s="250"/>
      <c r="E211" s="250"/>
      <c r="F211" s="250"/>
      <c r="G211" s="298"/>
      <c r="H211" s="46"/>
      <c r="J211" s="2"/>
    </row>
    <row r="212" spans="1:10" s="7" customFormat="1" ht="15" customHeight="1" x14ac:dyDescent="0.25">
      <c r="A212" s="300" t="s">
        <v>108</v>
      </c>
      <c r="B212" s="241" t="s">
        <v>1030</v>
      </c>
      <c r="C212" s="238">
        <v>8.3000000000000001E-3</v>
      </c>
      <c r="D212" s="259">
        <v>0.03</v>
      </c>
      <c r="E212" s="238">
        <v>4.0000000000000001E-3</v>
      </c>
      <c r="F212" s="259">
        <v>0.18</v>
      </c>
      <c r="G212" s="286">
        <v>0.16</v>
      </c>
      <c r="H212" s="46"/>
      <c r="J212" s="2"/>
    </row>
    <row r="213" spans="1:10" s="7" customFormat="1" ht="15" customHeight="1" x14ac:dyDescent="0.25">
      <c r="A213" s="301" t="s">
        <v>223</v>
      </c>
      <c r="B213" s="241" t="s">
        <v>2135</v>
      </c>
      <c r="C213" s="238">
        <v>7.7999999999999996E-3</v>
      </c>
      <c r="D213" s="259">
        <v>0.08</v>
      </c>
      <c r="E213" s="238">
        <v>3.0000000000000001E-3</v>
      </c>
      <c r="F213" s="259">
        <v>0.09</v>
      </c>
      <c r="G213" s="286">
        <v>0.04</v>
      </c>
      <c r="H213" s="46"/>
      <c r="J213" s="2"/>
    </row>
    <row r="214" spans="1:10" s="7" customFormat="1" ht="15" customHeight="1" x14ac:dyDescent="0.25">
      <c r="A214" s="301" t="s">
        <v>225</v>
      </c>
      <c r="B214" s="241" t="s">
        <v>224</v>
      </c>
      <c r="C214" s="238">
        <v>1.5699999999999999E-2</v>
      </c>
      <c r="D214" s="259">
        <v>0.68</v>
      </c>
      <c r="E214" s="238">
        <v>4.0000000000000001E-3</v>
      </c>
      <c r="F214" s="259">
        <v>0.26</v>
      </c>
      <c r="G214" s="286">
        <v>0.06</v>
      </c>
      <c r="H214" s="46"/>
      <c r="J214" s="2"/>
    </row>
    <row r="215" spans="1:10" s="7" customFormat="1" ht="15" customHeight="1" x14ac:dyDescent="0.25">
      <c r="A215" s="301" t="s">
        <v>123</v>
      </c>
      <c r="B215" s="241" t="s">
        <v>2136</v>
      </c>
      <c r="C215" s="238">
        <v>9.0000000000000011E-3</v>
      </c>
      <c r="D215" s="259">
        <v>0</v>
      </c>
      <c r="E215" s="238">
        <v>4.0000000000000001E-3</v>
      </c>
      <c r="F215" s="259">
        <v>0</v>
      </c>
      <c r="G215" s="286">
        <v>0</v>
      </c>
      <c r="H215" s="46"/>
      <c r="J215" s="2"/>
    </row>
    <row r="216" spans="1:10" s="7" customFormat="1" ht="15" customHeight="1" x14ac:dyDescent="0.25">
      <c r="A216" s="301" t="s">
        <v>72</v>
      </c>
      <c r="B216" s="241" t="s">
        <v>1008</v>
      </c>
      <c r="C216" s="238">
        <v>8.3000000000000001E-3</v>
      </c>
      <c r="D216" s="259">
        <v>0.08</v>
      </c>
      <c r="E216" s="238">
        <v>5.0000000000000001E-3</v>
      </c>
      <c r="F216" s="259">
        <v>0.1</v>
      </c>
      <c r="G216" s="286">
        <v>0</v>
      </c>
      <c r="H216" s="46"/>
      <c r="J216" s="2"/>
    </row>
    <row r="217" spans="1:10" s="7" customFormat="1" ht="15" customHeight="1" x14ac:dyDescent="0.25">
      <c r="A217" s="301" t="s">
        <v>239</v>
      </c>
      <c r="B217" s="241" t="s">
        <v>2137</v>
      </c>
      <c r="C217" s="238">
        <v>1.1000000000000001E-2</v>
      </c>
      <c r="D217" s="259">
        <v>0</v>
      </c>
      <c r="E217" s="238">
        <v>2.3999999999999998E-3</v>
      </c>
      <c r="F217" s="259">
        <v>0.13</v>
      </c>
      <c r="G217" s="286">
        <v>0.09</v>
      </c>
      <c r="H217" s="46"/>
      <c r="J217" s="2"/>
    </row>
    <row r="218" spans="1:10" s="7" customFormat="1" ht="15" customHeight="1" x14ac:dyDescent="0.25">
      <c r="A218" s="309" t="s">
        <v>1352</v>
      </c>
      <c r="B218" s="241" t="s">
        <v>2138</v>
      </c>
      <c r="C218" s="238">
        <v>1.3000000000000001E-2</v>
      </c>
      <c r="D218" s="259">
        <v>0.42</v>
      </c>
      <c r="E218" s="238">
        <v>4.0000000000000001E-3</v>
      </c>
      <c r="F218" s="259">
        <v>0.12</v>
      </c>
      <c r="G218" s="286" t="s">
        <v>491</v>
      </c>
      <c r="H218" s="46"/>
      <c r="J218" s="2"/>
    </row>
    <row r="219" spans="1:10" s="15" customFormat="1" ht="15" customHeight="1" thickBot="1" x14ac:dyDescent="0.3">
      <c r="A219" s="302" t="s">
        <v>139</v>
      </c>
      <c r="B219" s="241" t="s">
        <v>464</v>
      </c>
      <c r="C219" s="238">
        <v>1.2799999999999999E-2</v>
      </c>
      <c r="D219" s="259">
        <v>0.15</v>
      </c>
      <c r="E219" s="238">
        <v>5.0000000000000001E-3</v>
      </c>
      <c r="F219" s="259">
        <v>0.44</v>
      </c>
      <c r="G219" s="286">
        <v>0</v>
      </c>
      <c r="H219" s="46"/>
      <c r="J219" s="2"/>
    </row>
    <row r="220" spans="1:10" s="7" customFormat="1" ht="15" customHeight="1" thickBot="1" x14ac:dyDescent="0.3">
      <c r="A220" s="297"/>
      <c r="B220" s="243" t="s">
        <v>287</v>
      </c>
      <c r="C220" s="250"/>
      <c r="D220" s="250"/>
      <c r="E220" s="250"/>
      <c r="F220" s="250"/>
      <c r="G220" s="298"/>
      <c r="H220" s="46"/>
      <c r="J220" s="2"/>
    </row>
    <row r="221" spans="1:10" s="7" customFormat="1" ht="15" customHeight="1" x14ac:dyDescent="0.25">
      <c r="A221" s="300" t="s">
        <v>109</v>
      </c>
      <c r="B221" s="241" t="s">
        <v>2139</v>
      </c>
      <c r="C221" s="238">
        <v>9.4999999999999998E-3</v>
      </c>
      <c r="D221" s="259">
        <v>0</v>
      </c>
      <c r="E221" s="238">
        <v>4.0000000000000001E-3</v>
      </c>
      <c r="F221" s="259">
        <v>0.15</v>
      </c>
      <c r="G221" s="286">
        <v>0.02</v>
      </c>
      <c r="H221" s="46"/>
      <c r="J221" s="2"/>
    </row>
    <row r="222" spans="1:10" ht="15" customHeight="1" x14ac:dyDescent="0.25">
      <c r="A222" s="301" t="s">
        <v>316</v>
      </c>
      <c r="B222" s="241" t="s">
        <v>2140</v>
      </c>
      <c r="C222" s="238">
        <v>1.1000000000000001E-2</v>
      </c>
      <c r="D222" s="259">
        <v>0</v>
      </c>
      <c r="E222" s="238">
        <v>3.0000000000000001E-3</v>
      </c>
      <c r="F222" s="259">
        <v>0.15</v>
      </c>
      <c r="G222" s="286" t="s">
        <v>491</v>
      </c>
      <c r="H222" s="46"/>
      <c r="I222" s="6"/>
      <c r="J222" s="2"/>
    </row>
    <row r="223" spans="1:10" s="7" customFormat="1" ht="15" customHeight="1" x14ac:dyDescent="0.25">
      <c r="A223" s="301" t="s">
        <v>315</v>
      </c>
      <c r="B223" s="241" t="s">
        <v>2141</v>
      </c>
      <c r="C223" s="238">
        <v>9.4999999999999998E-3</v>
      </c>
      <c r="D223" s="259">
        <v>0</v>
      </c>
      <c r="E223" s="238">
        <v>1E-3</v>
      </c>
      <c r="F223" s="259">
        <v>0.06</v>
      </c>
      <c r="G223" s="286" t="s">
        <v>491</v>
      </c>
      <c r="H223" s="46"/>
      <c r="J223" s="2"/>
    </row>
    <row r="224" spans="1:10" s="7" customFormat="1" ht="15" customHeight="1" x14ac:dyDescent="0.25">
      <c r="A224" s="301" t="s">
        <v>24</v>
      </c>
      <c r="B224" s="241" t="s">
        <v>2142</v>
      </c>
      <c r="C224" s="238">
        <v>9.4999999999999998E-3</v>
      </c>
      <c r="D224" s="259">
        <v>0</v>
      </c>
      <c r="E224" s="238">
        <v>5.0000000000000001E-3</v>
      </c>
      <c r="F224" s="259">
        <v>0.08</v>
      </c>
      <c r="G224" s="286">
        <v>0</v>
      </c>
      <c r="H224" s="46"/>
      <c r="J224" s="2"/>
    </row>
    <row r="225" spans="1:10" s="7" customFormat="1" ht="15" customHeight="1" thickBot="1" x14ac:dyDescent="0.3">
      <c r="A225" s="302" t="s">
        <v>71</v>
      </c>
      <c r="B225" s="241" t="s">
        <v>2143</v>
      </c>
      <c r="C225" s="238">
        <v>1.18E-2</v>
      </c>
      <c r="D225" s="259">
        <v>0</v>
      </c>
      <c r="E225" s="238">
        <v>2.3999999999999998E-3</v>
      </c>
      <c r="F225" s="259">
        <v>0.12</v>
      </c>
      <c r="G225" s="286">
        <v>0.06</v>
      </c>
      <c r="H225" s="46"/>
      <c r="J225" s="2"/>
    </row>
    <row r="226" spans="1:10" s="7" customFormat="1" ht="15" customHeight="1" thickBot="1" x14ac:dyDescent="0.3">
      <c r="A226" s="303"/>
      <c r="B226" s="243" t="s">
        <v>288</v>
      </c>
      <c r="C226" s="250"/>
      <c r="D226" s="250"/>
      <c r="E226" s="250"/>
      <c r="F226" s="250"/>
      <c r="G226" s="298"/>
      <c r="H226" s="46"/>
      <c r="J226" s="2"/>
    </row>
    <row r="227" spans="1:10" s="7" customFormat="1" ht="15" customHeight="1" x14ac:dyDescent="0.25">
      <c r="A227" s="300" t="s">
        <v>73</v>
      </c>
      <c r="B227" s="241" t="s">
        <v>452</v>
      </c>
      <c r="C227" s="238">
        <v>2.3799999999999998E-2</v>
      </c>
      <c r="D227" s="259">
        <v>0</v>
      </c>
      <c r="E227" s="238">
        <v>7.6E-3</v>
      </c>
      <c r="F227" s="259">
        <v>0.04</v>
      </c>
      <c r="G227" s="286">
        <v>0</v>
      </c>
      <c r="H227" s="46"/>
      <c r="J227" s="2"/>
    </row>
    <row r="228" spans="1:10" s="7" customFormat="1" ht="15" customHeight="1" x14ac:dyDescent="0.25">
      <c r="A228" s="304" t="s">
        <v>227</v>
      </c>
      <c r="B228" s="241" t="s">
        <v>2144</v>
      </c>
      <c r="C228" s="238">
        <v>2.2700000000000001E-2</v>
      </c>
      <c r="D228" s="259">
        <v>0</v>
      </c>
      <c r="E228" s="238">
        <v>7.0000000000000001E-3</v>
      </c>
      <c r="F228" s="259">
        <v>0.02</v>
      </c>
      <c r="G228" s="286">
        <v>0.14000000000000001</v>
      </c>
      <c r="H228" s="46"/>
      <c r="J228" s="2"/>
    </row>
    <row r="229" spans="1:10" s="7" customFormat="1" ht="15" customHeight="1" thickBot="1" x14ac:dyDescent="0.3">
      <c r="A229" s="310" t="s">
        <v>40</v>
      </c>
      <c r="B229" s="241" t="s">
        <v>2145</v>
      </c>
      <c r="C229" s="238">
        <v>2.5600000000000001E-2</v>
      </c>
      <c r="D229" s="259">
        <v>0</v>
      </c>
      <c r="E229" s="238">
        <v>6.0000000000000001E-3</v>
      </c>
      <c r="F229" s="259">
        <v>0.34</v>
      </c>
      <c r="G229" s="286">
        <v>0.19</v>
      </c>
      <c r="H229" s="46"/>
      <c r="J229" s="2"/>
    </row>
    <row r="230" spans="1:10" s="7" customFormat="1" ht="15" customHeight="1" thickBot="1" x14ac:dyDescent="0.3">
      <c r="A230" s="303"/>
      <c r="B230" s="243" t="s">
        <v>289</v>
      </c>
      <c r="C230" s="250"/>
      <c r="D230" s="250"/>
      <c r="E230" s="250"/>
      <c r="F230" s="250"/>
      <c r="G230" s="298"/>
      <c r="H230" s="46"/>
      <c r="J230" s="2"/>
    </row>
    <row r="231" spans="1:10" s="7" customFormat="1" ht="15" customHeight="1" x14ac:dyDescent="0.25">
      <c r="A231" s="299" t="s">
        <v>1481</v>
      </c>
      <c r="B231" s="241" t="s">
        <v>1502</v>
      </c>
      <c r="C231" s="238">
        <v>1.1200000000000002E-2</v>
      </c>
      <c r="D231" s="259">
        <v>0</v>
      </c>
      <c r="E231" s="238">
        <v>3.0000000000000001E-3</v>
      </c>
      <c r="F231" s="259">
        <v>0.12</v>
      </c>
      <c r="G231" s="286">
        <v>7.0000000000000007E-2</v>
      </c>
      <c r="H231" s="46"/>
      <c r="J231" s="2"/>
    </row>
    <row r="232" spans="1:10" ht="15" customHeight="1" x14ac:dyDescent="0.25">
      <c r="A232" s="300" t="s">
        <v>21</v>
      </c>
      <c r="B232" s="241" t="s">
        <v>1472</v>
      </c>
      <c r="C232" s="238">
        <v>1.15E-2</v>
      </c>
      <c r="D232" s="259">
        <v>0.1</v>
      </c>
      <c r="E232" s="238">
        <v>3.0000000000000001E-3</v>
      </c>
      <c r="F232" s="259">
        <v>0.2</v>
      </c>
      <c r="G232" s="286">
        <v>0.15</v>
      </c>
      <c r="H232" s="46"/>
      <c r="I232" s="6"/>
      <c r="J232" s="2"/>
    </row>
    <row r="233" spans="1:10" ht="15" customHeight="1" x14ac:dyDescent="0.25">
      <c r="A233" s="304" t="s">
        <v>945</v>
      </c>
      <c r="B233" s="241" t="s">
        <v>946</v>
      </c>
      <c r="C233" s="238">
        <v>1.1200000000000002E-2</v>
      </c>
      <c r="D233" s="259">
        <v>7.0000000000000007E-2</v>
      </c>
      <c r="E233" s="238">
        <v>6.0000000000000001E-3</v>
      </c>
      <c r="F233" s="259">
        <v>2.15</v>
      </c>
      <c r="G233" s="286">
        <v>1.99</v>
      </c>
      <c r="H233" s="46"/>
      <c r="I233" s="6"/>
      <c r="J233" s="2"/>
    </row>
    <row r="234" spans="1:10" ht="15" customHeight="1" x14ac:dyDescent="0.25">
      <c r="A234" s="304" t="s">
        <v>1562</v>
      </c>
      <c r="B234" s="241" t="s">
        <v>2146</v>
      </c>
      <c r="C234" s="238">
        <v>3.0100000000000002E-2</v>
      </c>
      <c r="D234" s="259">
        <v>1.62</v>
      </c>
      <c r="E234" s="238">
        <v>6.0000000000000001E-3</v>
      </c>
      <c r="F234" s="259">
        <v>1.54</v>
      </c>
      <c r="G234" s="286">
        <v>1.23</v>
      </c>
      <c r="H234" s="46"/>
      <c r="I234" s="6"/>
      <c r="J234" s="2"/>
    </row>
    <row r="235" spans="1:10" ht="15" customHeight="1" x14ac:dyDescent="0.25">
      <c r="A235" s="304" t="s">
        <v>1735</v>
      </c>
      <c r="B235" s="241" t="s">
        <v>1736</v>
      </c>
      <c r="C235" s="238">
        <v>1.9599999999999999E-2</v>
      </c>
      <c r="D235" s="259">
        <v>1.07</v>
      </c>
      <c r="E235" s="238">
        <v>4.0000000000000001E-3</v>
      </c>
      <c r="F235" s="259">
        <v>0.63</v>
      </c>
      <c r="G235" s="286">
        <v>0.51</v>
      </c>
      <c r="H235" s="46"/>
      <c r="I235" s="6"/>
      <c r="J235" s="2"/>
    </row>
    <row r="236" spans="1:10" s="7" customFormat="1" ht="15" customHeight="1" x14ac:dyDescent="0.25">
      <c r="A236" s="304" t="s">
        <v>1396</v>
      </c>
      <c r="B236" s="241" t="s">
        <v>2147</v>
      </c>
      <c r="C236" s="238">
        <v>1.4800000000000001E-2</v>
      </c>
      <c r="D236" s="259">
        <v>0</v>
      </c>
      <c r="E236" s="238">
        <v>3.5999999999999999E-3</v>
      </c>
      <c r="F236" s="259">
        <v>0.32</v>
      </c>
      <c r="G236" s="286">
        <v>0.25</v>
      </c>
      <c r="H236" s="46"/>
      <c r="J236" s="2"/>
    </row>
    <row r="237" spans="1:10" s="7" customFormat="1" ht="15" customHeight="1" x14ac:dyDescent="0.25">
      <c r="A237" s="304" t="s">
        <v>1910</v>
      </c>
      <c r="B237" s="241" t="s">
        <v>2148</v>
      </c>
      <c r="C237" s="238">
        <v>1.2400000000000001E-2</v>
      </c>
      <c r="D237" s="259">
        <v>0.27</v>
      </c>
      <c r="E237" s="238">
        <v>6.0000000000000001E-3</v>
      </c>
      <c r="F237" s="259">
        <v>1.1200000000000001</v>
      </c>
      <c r="G237" s="286">
        <v>0.98</v>
      </c>
      <c r="H237" s="46"/>
      <c r="J237" s="2"/>
    </row>
    <row r="238" spans="1:10" s="7" customFormat="1" ht="15" customHeight="1" thickBot="1" x14ac:dyDescent="0.3">
      <c r="A238" s="310" t="s">
        <v>1558</v>
      </c>
      <c r="B238" s="241" t="s">
        <v>2149</v>
      </c>
      <c r="C238" s="238">
        <v>1.21E-2</v>
      </c>
      <c r="D238" s="259">
        <v>0.22</v>
      </c>
      <c r="E238" s="238">
        <v>4.0000000000000001E-3</v>
      </c>
      <c r="F238" s="259">
        <v>0.3</v>
      </c>
      <c r="G238" s="286">
        <v>0.2</v>
      </c>
      <c r="H238" s="46"/>
      <c r="J238" s="2"/>
    </row>
    <row r="239" spans="1:10" s="7" customFormat="1" ht="15" customHeight="1" thickBot="1" x14ac:dyDescent="0.3">
      <c r="A239" s="297"/>
      <c r="B239" s="243" t="s">
        <v>808</v>
      </c>
      <c r="C239" s="250"/>
      <c r="D239" s="250"/>
      <c r="E239" s="250"/>
      <c r="F239" s="250"/>
      <c r="G239" s="298"/>
      <c r="H239" s="46"/>
      <c r="J239" s="2"/>
    </row>
    <row r="240" spans="1:10" s="7" customFormat="1" ht="15" customHeight="1" x14ac:dyDescent="0.25">
      <c r="A240" s="300" t="s">
        <v>35</v>
      </c>
      <c r="B240" s="241" t="s">
        <v>453</v>
      </c>
      <c r="C240" s="238">
        <v>8.5000000000000006E-3</v>
      </c>
      <c r="D240" s="259">
        <v>0</v>
      </c>
      <c r="E240" s="238">
        <v>5.0000000000000001E-3</v>
      </c>
      <c r="F240" s="259">
        <v>0.28000000000000003</v>
      </c>
      <c r="G240" s="286">
        <v>0.21</v>
      </c>
      <c r="H240" s="46"/>
      <c r="J240" s="2"/>
    </row>
    <row r="241" spans="1:220" s="7" customFormat="1" ht="15" customHeight="1" x14ac:dyDescent="0.25">
      <c r="A241" s="304" t="s">
        <v>1486</v>
      </c>
      <c r="B241" s="241" t="s">
        <v>1487</v>
      </c>
      <c r="C241" s="238">
        <v>4.1499999999999995E-2</v>
      </c>
      <c r="D241" s="259">
        <v>2.9</v>
      </c>
      <c r="E241" s="238">
        <v>5.0000000000000001E-3</v>
      </c>
      <c r="F241" s="259">
        <v>0.22</v>
      </c>
      <c r="G241" s="286">
        <v>0</v>
      </c>
      <c r="H241" s="46"/>
      <c r="J241" s="2"/>
    </row>
    <row r="242" spans="1:220" s="7" customFormat="1" ht="15" customHeight="1" x14ac:dyDescent="0.25">
      <c r="A242" s="301" t="s">
        <v>295</v>
      </c>
      <c r="B242" s="241" t="s">
        <v>2150</v>
      </c>
      <c r="C242" s="238">
        <v>1.8200000000000001E-2</v>
      </c>
      <c r="D242" s="259">
        <v>0.84</v>
      </c>
      <c r="E242" s="238">
        <v>4.0000000000000001E-3</v>
      </c>
      <c r="F242" s="259">
        <v>0.14000000000000001</v>
      </c>
      <c r="G242" s="286">
        <v>0</v>
      </c>
      <c r="H242" s="46"/>
      <c r="I242" s="6"/>
      <c r="J242" s="2"/>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row>
    <row r="243" spans="1:220" ht="15" customHeight="1" x14ac:dyDescent="0.25">
      <c r="A243" s="301" t="s">
        <v>142</v>
      </c>
      <c r="B243" s="241" t="s">
        <v>284</v>
      </c>
      <c r="C243" s="238">
        <v>1.3200000000000002E-2</v>
      </c>
      <c r="D243" s="259">
        <v>0.22</v>
      </c>
      <c r="E243" s="238">
        <v>6.0000000000000001E-3</v>
      </c>
      <c r="F243" s="259">
        <v>0.21</v>
      </c>
      <c r="G243" s="286">
        <v>0.06</v>
      </c>
      <c r="H243" s="46"/>
      <c r="I243" s="7"/>
      <c r="J243" s="2"/>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row>
    <row r="244" spans="1:220" s="7" customFormat="1" ht="15" customHeight="1" x14ac:dyDescent="0.25">
      <c r="A244" s="301" t="s">
        <v>829</v>
      </c>
      <c r="B244" s="241" t="s">
        <v>2151</v>
      </c>
      <c r="C244" s="238">
        <v>6.0999999999999995E-3</v>
      </c>
      <c r="D244" s="259">
        <v>0</v>
      </c>
      <c r="E244" s="238">
        <v>2.3999999999999998E-3</v>
      </c>
      <c r="F244" s="259">
        <v>0.01</v>
      </c>
      <c r="G244" s="286">
        <v>0</v>
      </c>
      <c r="H244" s="46"/>
      <c r="J244" s="2"/>
    </row>
    <row r="245" spans="1:220" s="7" customFormat="1" ht="15" customHeight="1" x14ac:dyDescent="0.25">
      <c r="A245" s="301" t="s">
        <v>75</v>
      </c>
      <c r="B245" s="241" t="s">
        <v>74</v>
      </c>
      <c r="C245" s="238">
        <v>1.6900000000000002E-2</v>
      </c>
      <c r="D245" s="259">
        <v>0.44</v>
      </c>
      <c r="E245" s="238">
        <v>4.7999999999999996E-3</v>
      </c>
      <c r="F245" s="259">
        <v>0.37</v>
      </c>
      <c r="G245" s="286">
        <v>0.35</v>
      </c>
      <c r="H245" s="46"/>
      <c r="I245" s="6"/>
      <c r="J245" s="2"/>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row>
    <row r="246" spans="1:220" ht="15" customHeight="1" x14ac:dyDescent="0.25">
      <c r="A246" s="304" t="s">
        <v>1488</v>
      </c>
      <c r="B246" s="241" t="s">
        <v>2152</v>
      </c>
      <c r="C246" s="238">
        <v>1.37E-2</v>
      </c>
      <c r="D246" s="259">
        <v>0.12</v>
      </c>
      <c r="E246" s="238">
        <v>6.0000000000000001E-3</v>
      </c>
      <c r="F246" s="259">
        <v>0.08</v>
      </c>
      <c r="G246" s="286">
        <v>0</v>
      </c>
      <c r="H246" s="46"/>
      <c r="I246" s="6"/>
      <c r="J246" s="2"/>
    </row>
    <row r="247" spans="1:220" ht="15" customHeight="1" x14ac:dyDescent="0.25">
      <c r="A247" s="301" t="s">
        <v>1306</v>
      </c>
      <c r="B247" s="241" t="s">
        <v>2153</v>
      </c>
      <c r="C247" s="238">
        <v>1.18E-2</v>
      </c>
      <c r="D247" s="259">
        <v>0</v>
      </c>
      <c r="E247" s="238">
        <v>6.9999999999999993E-3</v>
      </c>
      <c r="F247" s="259">
        <v>0.41</v>
      </c>
      <c r="G247" s="286">
        <v>0.28000000000000003</v>
      </c>
      <c r="H247" s="46"/>
      <c r="I247" s="6"/>
      <c r="J247" s="2"/>
    </row>
    <row r="248" spans="1:220" ht="15" customHeight="1" x14ac:dyDescent="0.25">
      <c r="A248" s="304" t="s">
        <v>1489</v>
      </c>
      <c r="B248" s="241" t="s">
        <v>2154</v>
      </c>
      <c r="C248" s="238">
        <v>9.8999999999999991E-3</v>
      </c>
      <c r="D248" s="259">
        <v>0</v>
      </c>
      <c r="E248" s="238">
        <v>5.0000000000000001E-3</v>
      </c>
      <c r="F248" s="259">
        <v>0.15</v>
      </c>
      <c r="G248" s="286">
        <v>0.05</v>
      </c>
      <c r="H248" s="46"/>
      <c r="I248" s="6"/>
      <c r="J248" s="2"/>
    </row>
    <row r="249" spans="1:220" ht="15" customHeight="1" x14ac:dyDescent="0.25">
      <c r="A249" s="301" t="s">
        <v>324</v>
      </c>
      <c r="B249" s="241" t="s">
        <v>323</v>
      </c>
      <c r="C249" s="238">
        <v>9.8999999999999991E-3</v>
      </c>
      <c r="D249" s="259">
        <v>0</v>
      </c>
      <c r="E249" s="238">
        <v>5.0000000000000001E-3</v>
      </c>
      <c r="F249" s="259">
        <v>0.14000000000000001</v>
      </c>
      <c r="G249" s="286">
        <v>0.05</v>
      </c>
      <c r="H249" s="46"/>
      <c r="I249" s="6"/>
      <c r="J249" s="2"/>
    </row>
    <row r="250" spans="1:220" ht="15" customHeight="1" x14ac:dyDescent="0.25">
      <c r="A250" s="304" t="s">
        <v>1566</v>
      </c>
      <c r="B250" s="241" t="s">
        <v>2155</v>
      </c>
      <c r="C250" s="238">
        <v>9.4999999999999998E-3</v>
      </c>
      <c r="D250" s="259">
        <v>0.35</v>
      </c>
      <c r="E250" s="238">
        <v>5.4000000000000003E-3</v>
      </c>
      <c r="F250" s="259">
        <v>0.13</v>
      </c>
      <c r="G250" s="286">
        <v>0</v>
      </c>
      <c r="H250" s="46"/>
      <c r="I250" s="6"/>
      <c r="J250" s="2"/>
    </row>
    <row r="251" spans="1:220" ht="15" customHeight="1" x14ac:dyDescent="0.25">
      <c r="A251" s="301" t="s">
        <v>243</v>
      </c>
      <c r="B251" s="241" t="s">
        <v>1033</v>
      </c>
      <c r="C251" s="238">
        <v>9.0000000000000011E-3</v>
      </c>
      <c r="D251" s="259">
        <v>0</v>
      </c>
      <c r="E251" s="238">
        <v>6.0000000000000001E-3</v>
      </c>
      <c r="F251" s="259">
        <v>0.28000000000000003</v>
      </c>
      <c r="G251" s="286">
        <v>0.11</v>
      </c>
      <c r="H251" s="46"/>
      <c r="I251" s="6"/>
      <c r="J251" s="2"/>
    </row>
    <row r="252" spans="1:220" ht="15" customHeight="1" x14ac:dyDescent="0.25">
      <c r="A252" s="304" t="s">
        <v>1490</v>
      </c>
      <c r="B252" s="241" t="s">
        <v>2156</v>
      </c>
      <c r="C252" s="238">
        <v>3.4799999999999998E-2</v>
      </c>
      <c r="D252" s="259">
        <v>1.76</v>
      </c>
      <c r="E252" s="238">
        <v>6.0000000000000001E-3</v>
      </c>
      <c r="F252" s="259">
        <v>0.35</v>
      </c>
      <c r="G252" s="286">
        <v>0.28000000000000003</v>
      </c>
      <c r="H252" s="46"/>
      <c r="I252" s="6"/>
      <c r="J252" s="2"/>
    </row>
    <row r="253" spans="1:220" ht="15" customHeight="1" x14ac:dyDescent="0.25">
      <c r="A253" s="301" t="s">
        <v>244</v>
      </c>
      <c r="B253" s="241" t="s">
        <v>2157</v>
      </c>
      <c r="C253" s="238">
        <v>1.37E-2</v>
      </c>
      <c r="D253" s="259">
        <v>0.17</v>
      </c>
      <c r="E253" s="238">
        <v>6.0000000000000001E-3</v>
      </c>
      <c r="F253" s="259">
        <v>0.24</v>
      </c>
      <c r="G253" s="286">
        <v>0.09</v>
      </c>
      <c r="H253" s="46"/>
      <c r="I253" s="6"/>
      <c r="J253" s="2"/>
    </row>
    <row r="254" spans="1:220" ht="15" customHeight="1" x14ac:dyDescent="0.25">
      <c r="A254" s="301" t="s">
        <v>94</v>
      </c>
      <c r="B254" s="241" t="s">
        <v>2158</v>
      </c>
      <c r="C254" s="238">
        <v>9.4999999999999998E-3</v>
      </c>
      <c r="D254" s="259">
        <v>0</v>
      </c>
      <c r="E254" s="238">
        <v>2E-3</v>
      </c>
      <c r="F254" s="259">
        <v>0.18</v>
      </c>
      <c r="G254" s="286">
        <v>0.14000000000000001</v>
      </c>
      <c r="H254" s="46"/>
      <c r="I254" s="6"/>
      <c r="J254" s="2"/>
    </row>
    <row r="255" spans="1:220" ht="15" customHeight="1" x14ac:dyDescent="0.25">
      <c r="A255" s="301" t="s">
        <v>60</v>
      </c>
      <c r="B255" s="241" t="s">
        <v>2159</v>
      </c>
      <c r="C255" s="238">
        <v>1.24E-2</v>
      </c>
      <c r="D255" s="259">
        <v>0</v>
      </c>
      <c r="E255" s="238">
        <v>5.0000000000000001E-3</v>
      </c>
      <c r="F255" s="259">
        <v>0.17</v>
      </c>
      <c r="G255" s="286">
        <v>0.09</v>
      </c>
      <c r="H255" s="46"/>
      <c r="I255" s="6"/>
      <c r="J255" s="2"/>
    </row>
    <row r="256" spans="1:220" ht="15" customHeight="1" x14ac:dyDescent="0.25">
      <c r="A256" s="301" t="s">
        <v>62</v>
      </c>
      <c r="B256" s="241" t="s">
        <v>61</v>
      </c>
      <c r="C256" s="238">
        <v>2.0200000000000003E-2</v>
      </c>
      <c r="D256" s="259">
        <v>0.69</v>
      </c>
      <c r="E256" s="238">
        <v>4.0000000000000001E-3</v>
      </c>
      <c r="F256" s="259">
        <v>0.14000000000000001</v>
      </c>
      <c r="G256" s="286">
        <v>0.08</v>
      </c>
      <c r="H256" s="46"/>
      <c r="I256" s="6"/>
      <c r="J256" s="2"/>
    </row>
    <row r="257" spans="1:220" ht="15" customHeight="1" x14ac:dyDescent="0.25">
      <c r="A257" s="302" t="s">
        <v>63</v>
      </c>
      <c r="B257" s="241" t="s">
        <v>2160</v>
      </c>
      <c r="C257" s="238">
        <v>1.2500000000000001E-2</v>
      </c>
      <c r="D257" s="259">
        <v>0</v>
      </c>
      <c r="E257" s="238">
        <v>2.3999999999999998E-3</v>
      </c>
      <c r="F257" s="259">
        <v>0.13</v>
      </c>
      <c r="G257" s="286">
        <v>0.1</v>
      </c>
      <c r="H257" s="46"/>
      <c r="I257" s="6"/>
      <c r="J257" s="2"/>
    </row>
    <row r="258" spans="1:220" ht="15" customHeight="1" x14ac:dyDescent="0.25">
      <c r="A258" s="305" t="s">
        <v>1492</v>
      </c>
      <c r="B258" s="241" t="s">
        <v>2161</v>
      </c>
      <c r="C258" s="238">
        <v>5.8999999999999999E-3</v>
      </c>
      <c r="D258" s="259">
        <v>0</v>
      </c>
      <c r="E258" s="238">
        <v>1E-3</v>
      </c>
      <c r="F258" s="259">
        <v>0</v>
      </c>
      <c r="G258" s="286">
        <v>0.02</v>
      </c>
      <c r="H258" s="46"/>
      <c r="I258" s="6"/>
      <c r="J258" s="2"/>
    </row>
    <row r="259" spans="1:220" ht="15" customHeight="1" x14ac:dyDescent="0.25">
      <c r="A259" s="302" t="s">
        <v>242</v>
      </c>
      <c r="B259" s="241" t="s">
        <v>2162</v>
      </c>
      <c r="C259" s="238">
        <v>1.26E-2</v>
      </c>
      <c r="D259" s="259">
        <v>0</v>
      </c>
      <c r="E259" s="238">
        <v>6.0000000000000001E-3</v>
      </c>
      <c r="F259" s="259">
        <v>0.03</v>
      </c>
      <c r="G259" s="286">
        <v>0</v>
      </c>
      <c r="H259" s="46"/>
      <c r="I259" s="7"/>
      <c r="J259" s="2"/>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row>
    <row r="260" spans="1:220" ht="15" customHeight="1" thickBot="1" x14ac:dyDescent="0.3">
      <c r="A260" s="304" t="s">
        <v>1228</v>
      </c>
      <c r="B260" s="241" t="s">
        <v>2163</v>
      </c>
      <c r="C260" s="238">
        <v>1.9400000000000001E-2</v>
      </c>
      <c r="D260" s="259">
        <v>0.84</v>
      </c>
      <c r="E260" s="238">
        <v>6.0000000000000001E-3</v>
      </c>
      <c r="F260" s="259">
        <v>0.15</v>
      </c>
      <c r="G260" s="286">
        <v>0</v>
      </c>
      <c r="H260" s="46"/>
      <c r="I260" s="6"/>
      <c r="J260" s="2"/>
    </row>
    <row r="261" spans="1:220" ht="15" customHeight="1" thickBot="1" x14ac:dyDescent="0.3">
      <c r="A261" s="297"/>
      <c r="B261" s="243" t="s">
        <v>297</v>
      </c>
      <c r="C261" s="250"/>
      <c r="D261" s="250"/>
      <c r="E261" s="250"/>
      <c r="F261" s="250"/>
      <c r="G261" s="298"/>
      <c r="H261" s="46"/>
      <c r="I261" s="6"/>
      <c r="J261" s="2"/>
    </row>
    <row r="262" spans="1:220" ht="15" customHeight="1" x14ac:dyDescent="0.25">
      <c r="A262" s="299" t="s">
        <v>1231</v>
      </c>
      <c r="B262" s="241" t="s">
        <v>2164</v>
      </c>
      <c r="C262" s="238">
        <v>6.9999999999999993E-3</v>
      </c>
      <c r="D262" s="259">
        <v>0</v>
      </c>
      <c r="E262" s="238">
        <v>3.4000000000000002E-3</v>
      </c>
      <c r="F262" s="259">
        <v>0.06</v>
      </c>
      <c r="G262" s="286">
        <v>0</v>
      </c>
      <c r="H262" s="46"/>
      <c r="I262" s="6"/>
      <c r="J262" s="2"/>
    </row>
    <row r="263" spans="1:220" ht="15" customHeight="1" x14ac:dyDescent="0.25">
      <c r="A263" s="300" t="s">
        <v>98</v>
      </c>
      <c r="B263" s="241" t="s">
        <v>2165</v>
      </c>
      <c r="C263" s="238">
        <v>9.7999999999999997E-3</v>
      </c>
      <c r="D263" s="259">
        <v>0</v>
      </c>
      <c r="E263" s="238">
        <v>3.0000000000000001E-3</v>
      </c>
      <c r="F263" s="259">
        <v>0.03</v>
      </c>
      <c r="G263" s="286">
        <v>0</v>
      </c>
      <c r="H263" s="46"/>
      <c r="I263" s="6"/>
      <c r="J263" s="2"/>
    </row>
    <row r="264" spans="1:220" ht="15" customHeight="1" x14ac:dyDescent="0.25">
      <c r="A264" s="301" t="s">
        <v>402</v>
      </c>
      <c r="B264" s="241" t="s">
        <v>1471</v>
      </c>
      <c r="C264" s="238">
        <v>9.8999999999999991E-3</v>
      </c>
      <c r="D264" s="259">
        <v>0</v>
      </c>
      <c r="E264" s="238">
        <v>2E-3</v>
      </c>
      <c r="F264" s="259">
        <v>0.09</v>
      </c>
      <c r="G264" s="286" t="s">
        <v>491</v>
      </c>
      <c r="H264" s="46"/>
      <c r="I264" s="6"/>
      <c r="J264" s="2"/>
    </row>
    <row r="265" spans="1:220" ht="15" customHeight="1" x14ac:dyDescent="0.25">
      <c r="A265" s="301" t="s">
        <v>905</v>
      </c>
      <c r="B265" s="241" t="s">
        <v>2166</v>
      </c>
      <c r="C265" s="238">
        <v>1.2E-2</v>
      </c>
      <c r="D265" s="259">
        <v>0</v>
      </c>
      <c r="E265" s="238">
        <v>6.0000000000000001E-3</v>
      </c>
      <c r="F265" s="259">
        <v>0.26</v>
      </c>
      <c r="G265" s="286">
        <v>0.1</v>
      </c>
      <c r="H265" s="46"/>
      <c r="I265" s="6"/>
      <c r="J265" s="2"/>
    </row>
    <row r="266" spans="1:220" ht="15" customHeight="1" x14ac:dyDescent="0.25">
      <c r="A266" s="301" t="s">
        <v>935</v>
      </c>
      <c r="B266" s="241" t="s">
        <v>936</v>
      </c>
      <c r="C266" s="238">
        <v>1.2800000000000001E-2</v>
      </c>
      <c r="D266" s="259">
        <v>0</v>
      </c>
      <c r="E266" s="238">
        <v>3.3E-3</v>
      </c>
      <c r="F266" s="259">
        <v>0.06</v>
      </c>
      <c r="G266" s="286">
        <v>0</v>
      </c>
      <c r="H266" s="46"/>
      <c r="I266" s="6"/>
      <c r="J266" s="2"/>
    </row>
    <row r="267" spans="1:220" ht="15" customHeight="1" x14ac:dyDescent="0.25">
      <c r="A267" s="301" t="s">
        <v>1269</v>
      </c>
      <c r="B267" s="241" t="s">
        <v>2167</v>
      </c>
      <c r="C267" s="238">
        <v>3.4999999999999996E-3</v>
      </c>
      <c r="D267" s="259">
        <v>0</v>
      </c>
      <c r="E267" s="238">
        <v>3.0000000000000001E-3</v>
      </c>
      <c r="F267" s="259">
        <v>7.0000000000000007E-2</v>
      </c>
      <c r="G267" s="286">
        <v>0</v>
      </c>
      <c r="H267" s="46"/>
      <c r="I267" s="6"/>
      <c r="J267" s="2"/>
    </row>
    <row r="268" spans="1:220" ht="15" customHeight="1" x14ac:dyDescent="0.25">
      <c r="A268" s="304" t="s">
        <v>245</v>
      </c>
      <c r="B268" s="241" t="s">
        <v>2031</v>
      </c>
      <c r="C268" s="238">
        <v>9.0000000000000011E-3</v>
      </c>
      <c r="D268" s="259">
        <v>0</v>
      </c>
      <c r="E268" s="238">
        <v>2.5000000000000001E-3</v>
      </c>
      <c r="F268" s="259">
        <v>0.05</v>
      </c>
      <c r="G268" s="286">
        <v>0</v>
      </c>
      <c r="H268" s="46"/>
      <c r="I268" s="6"/>
      <c r="J268" s="2"/>
    </row>
    <row r="269" spans="1:220" ht="15" customHeight="1" x14ac:dyDescent="0.25">
      <c r="A269" s="304" t="s">
        <v>1737</v>
      </c>
      <c r="B269" s="241" t="s">
        <v>1756</v>
      </c>
      <c r="C269" s="238">
        <v>9.8999999999999991E-3</v>
      </c>
      <c r="D269" s="259">
        <v>0</v>
      </c>
      <c r="E269" s="238">
        <v>4.0000000000000001E-3</v>
      </c>
      <c r="F269" s="259">
        <v>0.15</v>
      </c>
      <c r="G269" s="286">
        <v>0.04</v>
      </c>
      <c r="H269" s="46"/>
      <c r="I269" s="6"/>
      <c r="J269" s="2"/>
    </row>
    <row r="270" spans="1:220" ht="15" customHeight="1" x14ac:dyDescent="0.25">
      <c r="A270" s="301" t="s">
        <v>28</v>
      </c>
      <c r="B270" s="241" t="s">
        <v>1169</v>
      </c>
      <c r="C270" s="238">
        <v>5.0000000000000001E-3</v>
      </c>
      <c r="D270" s="259">
        <v>0</v>
      </c>
      <c r="E270" s="238">
        <v>3.4000000000000002E-3</v>
      </c>
      <c r="F270" s="259">
        <v>0.06</v>
      </c>
      <c r="G270" s="286">
        <v>0</v>
      </c>
      <c r="H270" s="46"/>
      <c r="I270" s="6"/>
      <c r="J270" s="2"/>
    </row>
    <row r="271" spans="1:220" ht="15" customHeight="1" x14ac:dyDescent="0.25">
      <c r="A271" s="301" t="s">
        <v>247</v>
      </c>
      <c r="B271" s="241" t="s">
        <v>1409</v>
      </c>
      <c r="C271" s="238">
        <v>9.8999999999999991E-3</v>
      </c>
      <c r="D271" s="259">
        <v>0</v>
      </c>
      <c r="E271" s="238">
        <v>3.0000000000000001E-3</v>
      </c>
      <c r="F271" s="259">
        <v>0.02</v>
      </c>
      <c r="G271" s="286" t="s">
        <v>491</v>
      </c>
      <c r="H271" s="46"/>
      <c r="I271" s="6"/>
      <c r="J271" s="2"/>
    </row>
    <row r="272" spans="1:220" ht="15" customHeight="1" x14ac:dyDescent="0.25">
      <c r="A272" s="304" t="s">
        <v>1197</v>
      </c>
      <c r="B272" s="241" t="s">
        <v>2168</v>
      </c>
      <c r="C272" s="238">
        <v>7.4999999999999997E-3</v>
      </c>
      <c r="D272" s="259">
        <v>0</v>
      </c>
      <c r="E272" s="238">
        <v>0</v>
      </c>
      <c r="F272" s="259">
        <v>0.05</v>
      </c>
      <c r="G272" s="286">
        <v>0.05</v>
      </c>
      <c r="H272" s="46"/>
      <c r="I272" s="6"/>
      <c r="J272" s="2"/>
    </row>
    <row r="273" spans="1:10" ht="15" customHeight="1" x14ac:dyDescent="0.25">
      <c r="A273" s="304" t="s">
        <v>1291</v>
      </c>
      <c r="B273" s="241" t="s">
        <v>2169</v>
      </c>
      <c r="C273" s="238">
        <v>1.21E-2</v>
      </c>
      <c r="D273" s="259">
        <v>0</v>
      </c>
      <c r="E273" s="238">
        <v>6.0000000000000001E-3</v>
      </c>
      <c r="F273" s="259">
        <v>0.28000000000000003</v>
      </c>
      <c r="G273" s="286">
        <v>0.06</v>
      </c>
      <c r="H273" s="46"/>
      <c r="I273" s="6"/>
      <c r="J273" s="2"/>
    </row>
    <row r="274" spans="1:10" ht="15" customHeight="1" x14ac:dyDescent="0.25">
      <c r="A274" s="304" t="s">
        <v>1293</v>
      </c>
      <c r="B274" s="241" t="s">
        <v>2170</v>
      </c>
      <c r="C274" s="238">
        <v>1.9500000000000003E-2</v>
      </c>
      <c r="D274" s="259">
        <v>0.85</v>
      </c>
      <c r="E274" s="238">
        <v>2E-3</v>
      </c>
      <c r="F274" s="259">
        <v>0.01</v>
      </c>
      <c r="G274" s="286">
        <v>0</v>
      </c>
      <c r="H274" s="46"/>
      <c r="I274" s="6"/>
      <c r="J274" s="2"/>
    </row>
    <row r="275" spans="1:10" ht="15" customHeight="1" x14ac:dyDescent="0.25">
      <c r="A275" s="304" t="s">
        <v>834</v>
      </c>
      <c r="B275" s="241" t="s">
        <v>2171</v>
      </c>
      <c r="C275" s="238">
        <v>3.5999999999999999E-3</v>
      </c>
      <c r="D275" s="259">
        <v>0</v>
      </c>
      <c r="E275" s="238">
        <v>2E-3</v>
      </c>
      <c r="F275" s="259">
        <v>0.01</v>
      </c>
      <c r="G275" s="286">
        <v>0</v>
      </c>
      <c r="H275" s="46"/>
      <c r="I275" s="6"/>
      <c r="J275" s="2"/>
    </row>
    <row r="276" spans="1:10" ht="15" customHeight="1" x14ac:dyDescent="0.25">
      <c r="A276" s="304" t="s">
        <v>836</v>
      </c>
      <c r="B276" s="241" t="s">
        <v>2172</v>
      </c>
      <c r="C276" s="238">
        <v>2.3999999999999998E-3</v>
      </c>
      <c r="D276" s="259">
        <v>0</v>
      </c>
      <c r="E276" s="238">
        <v>1.6000000000000001E-3</v>
      </c>
      <c r="F276" s="259">
        <v>0</v>
      </c>
      <c r="G276" s="286">
        <v>0</v>
      </c>
      <c r="H276" s="46"/>
      <c r="I276" s="6"/>
      <c r="J276" s="2"/>
    </row>
    <row r="277" spans="1:10" ht="15" customHeight="1" x14ac:dyDescent="0.25">
      <c r="A277" s="304" t="s">
        <v>1196</v>
      </c>
      <c r="B277" s="241" t="s">
        <v>2173</v>
      </c>
      <c r="C277" s="238">
        <v>3.5999999999999999E-3</v>
      </c>
      <c r="D277" s="259">
        <v>0</v>
      </c>
      <c r="E277" s="238">
        <v>2E-3</v>
      </c>
      <c r="F277" s="259">
        <v>0.01</v>
      </c>
      <c r="G277" s="286">
        <v>0</v>
      </c>
      <c r="H277" s="46"/>
      <c r="I277" s="6"/>
      <c r="J277" s="2"/>
    </row>
    <row r="278" spans="1:10" ht="15" customHeight="1" x14ac:dyDescent="0.25">
      <c r="A278" s="304" t="s">
        <v>839</v>
      </c>
      <c r="B278" s="241" t="s">
        <v>2174</v>
      </c>
      <c r="C278" s="238">
        <v>4.5999999999999999E-3</v>
      </c>
      <c r="D278" s="259">
        <v>0</v>
      </c>
      <c r="E278" s="238">
        <v>1.6000000000000001E-3</v>
      </c>
      <c r="F278" s="259">
        <v>0.01</v>
      </c>
      <c r="G278" s="286">
        <v>0</v>
      </c>
      <c r="H278" s="46"/>
      <c r="I278" s="6"/>
      <c r="J278" s="2"/>
    </row>
    <row r="279" spans="1:10" ht="15" customHeight="1" x14ac:dyDescent="0.25">
      <c r="A279" s="304" t="s">
        <v>1909</v>
      </c>
      <c r="B279" s="241" t="s">
        <v>2175</v>
      </c>
      <c r="C279" s="238">
        <v>4.1999999999999997E-3</v>
      </c>
      <c r="D279" s="259">
        <v>0</v>
      </c>
      <c r="E279" s="238">
        <v>2.3999999999999998E-3</v>
      </c>
      <c r="F279" s="259">
        <v>0.11</v>
      </c>
      <c r="G279" s="286">
        <v>0</v>
      </c>
      <c r="H279" s="46"/>
      <c r="I279" s="6"/>
      <c r="J279" s="2"/>
    </row>
    <row r="280" spans="1:10" ht="15" customHeight="1" x14ac:dyDescent="0.25">
      <c r="A280" s="301" t="s">
        <v>118</v>
      </c>
      <c r="B280" s="241" t="s">
        <v>2176</v>
      </c>
      <c r="C280" s="238">
        <v>1.2500000000000001E-2</v>
      </c>
      <c r="D280" s="259">
        <v>0</v>
      </c>
      <c r="E280" s="238">
        <v>4.0000000000000001E-3</v>
      </c>
      <c r="F280" s="259">
        <v>0.05</v>
      </c>
      <c r="G280" s="286">
        <v>0</v>
      </c>
      <c r="H280" s="46"/>
      <c r="I280" s="6"/>
      <c r="J280" s="2"/>
    </row>
    <row r="281" spans="1:10" ht="15" customHeight="1" x14ac:dyDescent="0.25">
      <c r="A281" s="301" t="s">
        <v>115</v>
      </c>
      <c r="B281" s="241" t="s">
        <v>114</v>
      </c>
      <c r="C281" s="238">
        <v>9.8999999999999991E-3</v>
      </c>
      <c r="D281" s="259">
        <v>0</v>
      </c>
      <c r="E281" s="238">
        <v>4.0000000000000001E-3</v>
      </c>
      <c r="F281" s="259">
        <v>0.05</v>
      </c>
      <c r="G281" s="286">
        <v>0</v>
      </c>
      <c r="H281" s="46"/>
      <c r="I281" s="6"/>
      <c r="J281" s="2"/>
    </row>
    <row r="282" spans="1:10" ht="15" customHeight="1" x14ac:dyDescent="0.25">
      <c r="A282" s="301" t="s">
        <v>1535</v>
      </c>
      <c r="B282" s="241" t="s">
        <v>1536</v>
      </c>
      <c r="C282" s="238">
        <v>1.7600000000000001E-2</v>
      </c>
      <c r="D282" s="259">
        <v>0</v>
      </c>
      <c r="E282" s="238">
        <v>2.5999999999999999E-3</v>
      </c>
      <c r="F282" s="259">
        <v>0.39</v>
      </c>
      <c r="G282" s="286">
        <v>0.35</v>
      </c>
      <c r="H282" s="46"/>
      <c r="I282" s="6"/>
      <c r="J282" s="2"/>
    </row>
    <row r="283" spans="1:10" ht="15" customHeight="1" x14ac:dyDescent="0.25">
      <c r="A283" s="301" t="s">
        <v>1403</v>
      </c>
      <c r="B283" s="241" t="s">
        <v>2177</v>
      </c>
      <c r="C283" s="238">
        <v>9.0000000000000011E-3</v>
      </c>
      <c r="D283" s="259">
        <v>0</v>
      </c>
      <c r="E283" s="238">
        <v>3.0000000000000001E-3</v>
      </c>
      <c r="F283" s="259">
        <v>0.02</v>
      </c>
      <c r="G283" s="286">
        <v>0</v>
      </c>
      <c r="H283" s="46"/>
      <c r="I283" s="6"/>
      <c r="J283" s="2"/>
    </row>
    <row r="284" spans="1:10" ht="15" customHeight="1" x14ac:dyDescent="0.25">
      <c r="A284" s="301" t="s">
        <v>1541</v>
      </c>
      <c r="B284" s="241" t="s">
        <v>2178</v>
      </c>
      <c r="C284" s="238">
        <v>7.4999999999999997E-3</v>
      </c>
      <c r="D284" s="259">
        <v>0</v>
      </c>
      <c r="E284" s="238">
        <v>2E-3</v>
      </c>
      <c r="F284" s="259">
        <v>0.11</v>
      </c>
      <c r="G284" s="286">
        <v>0.03</v>
      </c>
      <c r="H284" s="46"/>
      <c r="I284" s="6"/>
      <c r="J284" s="2"/>
    </row>
    <row r="285" spans="1:10" ht="15" customHeight="1" x14ac:dyDescent="0.25">
      <c r="A285" s="304" t="s">
        <v>1398</v>
      </c>
      <c r="B285" s="241" t="s">
        <v>2179</v>
      </c>
      <c r="C285" s="238">
        <v>2.18E-2</v>
      </c>
      <c r="D285" s="259">
        <v>1.48</v>
      </c>
      <c r="E285" s="238">
        <v>6.0000000000000001E-3</v>
      </c>
      <c r="F285" s="259">
        <v>0.04</v>
      </c>
      <c r="G285" s="286">
        <v>0</v>
      </c>
      <c r="H285" s="46"/>
      <c r="I285" s="6"/>
      <c r="J285" s="2"/>
    </row>
    <row r="286" spans="1:10" ht="15" customHeight="1" x14ac:dyDescent="0.25">
      <c r="A286" s="304" t="s">
        <v>1167</v>
      </c>
      <c r="B286" s="241" t="s">
        <v>2180</v>
      </c>
      <c r="C286" s="238">
        <v>1.2800000000000001E-2</v>
      </c>
      <c r="D286" s="259">
        <v>0</v>
      </c>
      <c r="E286" s="238">
        <v>2.8000000000000004E-3</v>
      </c>
      <c r="F286" s="259">
        <v>0.03</v>
      </c>
      <c r="G286" s="286">
        <v>0</v>
      </c>
      <c r="H286" s="46"/>
      <c r="I286" s="6"/>
      <c r="J286" s="2"/>
    </row>
    <row r="287" spans="1:10" ht="15" customHeight="1" x14ac:dyDescent="0.25">
      <c r="A287" s="304" t="s">
        <v>1758</v>
      </c>
      <c r="B287" s="241" t="s">
        <v>2181</v>
      </c>
      <c r="C287" s="238">
        <v>9.8999999999999991E-3</v>
      </c>
      <c r="D287" s="259">
        <v>0</v>
      </c>
      <c r="E287" s="238">
        <v>2E-3</v>
      </c>
      <c r="F287" s="259">
        <v>0.02</v>
      </c>
      <c r="G287" s="286">
        <v>0</v>
      </c>
      <c r="H287" s="46"/>
      <c r="I287" s="6"/>
      <c r="J287" s="2"/>
    </row>
    <row r="288" spans="1:10" ht="15" customHeight="1" x14ac:dyDescent="0.25">
      <c r="A288" s="301" t="s">
        <v>246</v>
      </c>
      <c r="B288" s="241" t="s">
        <v>470</v>
      </c>
      <c r="C288" s="238">
        <v>9.8999999999999991E-3</v>
      </c>
      <c r="D288" s="259">
        <v>0</v>
      </c>
      <c r="E288" s="238">
        <v>3.0000000000000001E-3</v>
      </c>
      <c r="F288" s="259">
        <v>0.08</v>
      </c>
      <c r="G288" s="286">
        <v>0</v>
      </c>
      <c r="H288" s="46"/>
      <c r="I288" s="6"/>
      <c r="J288" s="2"/>
    </row>
    <row r="289" spans="1:10" ht="15" customHeight="1" x14ac:dyDescent="0.25">
      <c r="A289" s="304" t="s">
        <v>1494</v>
      </c>
      <c r="B289" s="241" t="s">
        <v>1508</v>
      </c>
      <c r="C289" s="238">
        <v>2.5500000000000002E-2</v>
      </c>
      <c r="D289" s="259">
        <v>1.35</v>
      </c>
      <c r="E289" s="238">
        <v>5.0000000000000001E-3</v>
      </c>
      <c r="F289" s="259">
        <v>0.23</v>
      </c>
      <c r="G289" s="286">
        <v>0.09</v>
      </c>
      <c r="H289" s="46"/>
      <c r="I289" s="6"/>
      <c r="J289" s="2"/>
    </row>
    <row r="290" spans="1:10" ht="15" customHeight="1" x14ac:dyDescent="0.25">
      <c r="A290" s="301" t="s">
        <v>126</v>
      </c>
      <c r="B290" s="241" t="s">
        <v>125</v>
      </c>
      <c r="C290" s="238">
        <v>1.4000000000000002E-2</v>
      </c>
      <c r="D290" s="259">
        <v>0.05</v>
      </c>
      <c r="E290" s="238">
        <v>1.4000000000000002E-3</v>
      </c>
      <c r="F290" s="259">
        <v>0.02</v>
      </c>
      <c r="G290" s="286">
        <v>0</v>
      </c>
      <c r="H290" s="46"/>
      <c r="I290" s="6"/>
      <c r="J290" s="2"/>
    </row>
    <row r="291" spans="1:10" ht="15" customHeight="1" x14ac:dyDescent="0.25">
      <c r="A291" s="301" t="s">
        <v>96</v>
      </c>
      <c r="B291" s="241" t="s">
        <v>285</v>
      </c>
      <c r="C291" s="238">
        <v>7.7000000000000002E-3</v>
      </c>
      <c r="D291" s="259">
        <v>0</v>
      </c>
      <c r="E291" s="238">
        <v>3.0000000000000001E-3</v>
      </c>
      <c r="F291" s="259">
        <v>0.01</v>
      </c>
      <c r="G291" s="286">
        <v>0</v>
      </c>
      <c r="H291" s="46"/>
      <c r="I291" s="6"/>
      <c r="J291" s="2"/>
    </row>
    <row r="292" spans="1:10" ht="15" customHeight="1" x14ac:dyDescent="0.25">
      <c r="A292" s="304" t="s">
        <v>1435</v>
      </c>
      <c r="B292" s="241" t="s">
        <v>2182</v>
      </c>
      <c r="C292" s="238">
        <v>8.6E-3</v>
      </c>
      <c r="D292" s="259">
        <v>0</v>
      </c>
      <c r="E292" s="238">
        <v>2E-3</v>
      </c>
      <c r="F292" s="259">
        <v>0.32</v>
      </c>
      <c r="G292" s="286">
        <v>0.19</v>
      </c>
      <c r="H292" s="46"/>
      <c r="I292" s="6"/>
      <c r="J292" s="2"/>
    </row>
    <row r="293" spans="1:10" ht="15" customHeight="1" x14ac:dyDescent="0.25">
      <c r="A293" s="301" t="s">
        <v>1270</v>
      </c>
      <c r="B293" s="241" t="s">
        <v>1827</v>
      </c>
      <c r="C293" s="238">
        <v>1.1000000000000001E-2</v>
      </c>
      <c r="D293" s="259">
        <v>0</v>
      </c>
      <c r="E293" s="238">
        <v>5.0000000000000001E-3</v>
      </c>
      <c r="F293" s="259">
        <v>0.1</v>
      </c>
      <c r="G293" s="286">
        <v>0</v>
      </c>
      <c r="H293" s="46"/>
      <c r="I293" s="6"/>
      <c r="J293" s="2"/>
    </row>
    <row r="294" spans="1:10" ht="15" customHeight="1" x14ac:dyDescent="0.25">
      <c r="A294" s="304" t="s">
        <v>1232</v>
      </c>
      <c r="B294" s="241" t="s">
        <v>2183</v>
      </c>
      <c r="C294" s="238">
        <v>1.0700000000000001E-2</v>
      </c>
      <c r="D294" s="259">
        <v>0</v>
      </c>
      <c r="E294" s="238">
        <v>5.0000000000000001E-3</v>
      </c>
      <c r="F294" s="259">
        <v>0.15</v>
      </c>
      <c r="G294" s="286">
        <v>0.08</v>
      </c>
      <c r="H294" s="46"/>
      <c r="I294" s="6"/>
      <c r="J294" s="2"/>
    </row>
    <row r="295" spans="1:10" ht="15" customHeight="1" x14ac:dyDescent="0.25">
      <c r="A295" s="301" t="s">
        <v>1739</v>
      </c>
      <c r="B295" s="241" t="s">
        <v>2184</v>
      </c>
      <c r="C295" s="238">
        <v>1.3500000000000002E-2</v>
      </c>
      <c r="D295" s="259">
        <v>0</v>
      </c>
      <c r="E295" s="238">
        <v>3.0000000000000001E-3</v>
      </c>
      <c r="F295" s="259">
        <v>0.09</v>
      </c>
      <c r="G295" s="286">
        <v>0.06</v>
      </c>
      <c r="H295" s="46"/>
      <c r="I295" s="6"/>
      <c r="J295" s="2"/>
    </row>
    <row r="296" spans="1:10" ht="15" customHeight="1" x14ac:dyDescent="0.25">
      <c r="A296" s="301" t="s">
        <v>1271</v>
      </c>
      <c r="B296" s="241" t="s">
        <v>1279</v>
      </c>
      <c r="C296" s="238">
        <v>1.3500000000000002E-2</v>
      </c>
      <c r="D296" s="259">
        <v>0</v>
      </c>
      <c r="E296" s="238">
        <v>0</v>
      </c>
      <c r="F296" s="259">
        <v>0.17</v>
      </c>
      <c r="G296" s="286">
        <v>0</v>
      </c>
      <c r="H296" s="46"/>
      <c r="I296" s="6"/>
      <c r="J296" s="2"/>
    </row>
    <row r="297" spans="1:10" ht="15" customHeight="1" x14ac:dyDescent="0.25">
      <c r="A297" s="301" t="s">
        <v>132</v>
      </c>
      <c r="B297" s="241" t="s">
        <v>2185</v>
      </c>
      <c r="C297" s="238">
        <v>5.8999999999999999E-3</v>
      </c>
      <c r="D297" s="259">
        <v>0</v>
      </c>
      <c r="E297" s="238">
        <v>2.5999999999999999E-3</v>
      </c>
      <c r="F297" s="259">
        <v>0.33</v>
      </c>
      <c r="G297" s="286">
        <v>0.39</v>
      </c>
      <c r="H297" s="46"/>
      <c r="I297" s="6"/>
      <c r="J297" s="2"/>
    </row>
    <row r="298" spans="1:10" ht="15" customHeight="1" x14ac:dyDescent="0.25">
      <c r="A298" s="304" t="s">
        <v>1493</v>
      </c>
      <c r="B298" s="241" t="s">
        <v>1510</v>
      </c>
      <c r="C298" s="238">
        <v>9.8999999999999991E-3</v>
      </c>
      <c r="D298" s="259">
        <v>0</v>
      </c>
      <c r="E298" s="238">
        <v>2.5000000000000001E-3</v>
      </c>
      <c r="F298" s="259">
        <v>0.08</v>
      </c>
      <c r="G298" s="286">
        <v>7.0000000000000007E-2</v>
      </c>
      <c r="H298" s="46"/>
      <c r="I298" s="6"/>
      <c r="J298" s="2"/>
    </row>
    <row r="299" spans="1:10" ht="15" customHeight="1" x14ac:dyDescent="0.25">
      <c r="A299" s="301" t="s">
        <v>261</v>
      </c>
      <c r="B299" s="241" t="s">
        <v>260</v>
      </c>
      <c r="C299" s="238">
        <v>1.6500000000000001E-2</v>
      </c>
      <c r="D299" s="259">
        <v>0</v>
      </c>
      <c r="E299" s="238">
        <v>0</v>
      </c>
      <c r="F299" s="259">
        <v>0.45</v>
      </c>
      <c r="G299" s="286">
        <v>0.41</v>
      </c>
      <c r="H299" s="46"/>
      <c r="I299" s="6"/>
      <c r="J299" s="2"/>
    </row>
    <row r="300" spans="1:10" ht="15" customHeight="1" x14ac:dyDescent="0.25">
      <c r="A300" s="301" t="s">
        <v>17</v>
      </c>
      <c r="B300" s="241" t="s">
        <v>16</v>
      </c>
      <c r="C300" s="238">
        <v>1.4800000000000001E-2</v>
      </c>
      <c r="D300" s="259">
        <v>0</v>
      </c>
      <c r="E300" s="238">
        <v>0</v>
      </c>
      <c r="F300" s="259">
        <v>0.19</v>
      </c>
      <c r="G300" s="286">
        <v>0.15</v>
      </c>
      <c r="H300" s="46"/>
      <c r="I300" s="6"/>
      <c r="J300" s="2"/>
    </row>
    <row r="301" spans="1:10" ht="15" customHeight="1" x14ac:dyDescent="0.25">
      <c r="A301" s="301" t="s">
        <v>32</v>
      </c>
      <c r="B301" s="241" t="s">
        <v>392</v>
      </c>
      <c r="C301" s="238">
        <v>2.1000000000000001E-2</v>
      </c>
      <c r="D301" s="259">
        <v>0.98</v>
      </c>
      <c r="E301" s="238">
        <v>5.0000000000000001E-3</v>
      </c>
      <c r="F301" s="259">
        <v>0.1</v>
      </c>
      <c r="G301" s="286">
        <v>0</v>
      </c>
      <c r="H301" s="46"/>
      <c r="I301" s="6"/>
      <c r="J301" s="2"/>
    </row>
    <row r="302" spans="1:10" ht="15" customHeight="1" x14ac:dyDescent="0.25">
      <c r="A302" s="301" t="s">
        <v>279</v>
      </c>
      <c r="B302" s="241" t="s">
        <v>2186</v>
      </c>
      <c r="C302" s="238">
        <v>4.5999999999999999E-3</v>
      </c>
      <c r="D302" s="259">
        <v>0</v>
      </c>
      <c r="E302" s="238">
        <v>2E-3</v>
      </c>
      <c r="F302" s="259">
        <v>0.01</v>
      </c>
      <c r="G302" s="286">
        <v>0.05</v>
      </c>
      <c r="H302" s="46"/>
      <c r="I302" s="6"/>
      <c r="J302" s="2"/>
    </row>
    <row r="303" spans="1:10" ht="15" customHeight="1" x14ac:dyDescent="0.25">
      <c r="A303" s="301" t="s">
        <v>140</v>
      </c>
      <c r="B303" s="241" t="s">
        <v>465</v>
      </c>
      <c r="C303" s="238">
        <v>1.1200000000000002E-2</v>
      </c>
      <c r="D303" s="259">
        <v>0</v>
      </c>
      <c r="E303" s="238">
        <v>3.0999999999999999E-3</v>
      </c>
      <c r="F303" s="259">
        <v>0.04</v>
      </c>
      <c r="G303" s="286">
        <v>0</v>
      </c>
      <c r="H303" s="46"/>
      <c r="I303" s="6"/>
      <c r="J303" s="2"/>
    </row>
    <row r="304" spans="1:10" ht="15" customHeight="1" x14ac:dyDescent="0.25">
      <c r="A304" s="301" t="s">
        <v>377</v>
      </c>
      <c r="B304" s="241" t="s">
        <v>2187</v>
      </c>
      <c r="C304" s="238">
        <v>1.04E-2</v>
      </c>
      <c r="D304" s="259">
        <v>0</v>
      </c>
      <c r="E304" s="238">
        <v>2.5000000000000001E-3</v>
      </c>
      <c r="F304" s="259">
        <v>0.02</v>
      </c>
      <c r="G304" s="286">
        <v>0</v>
      </c>
      <c r="H304" s="46"/>
      <c r="I304" s="6"/>
      <c r="J304" s="2"/>
    </row>
    <row r="305" spans="1:10" ht="15" customHeight="1" x14ac:dyDescent="0.25">
      <c r="A305" s="304" t="s">
        <v>1757</v>
      </c>
      <c r="B305" s="241" t="s">
        <v>2188</v>
      </c>
      <c r="C305" s="238">
        <v>2.3999999999999998E-3</v>
      </c>
      <c r="D305" s="259">
        <v>0</v>
      </c>
      <c r="E305" s="238">
        <v>1.1000000000000001E-3</v>
      </c>
      <c r="F305" s="259" t="s">
        <v>300</v>
      </c>
      <c r="G305" s="286">
        <v>0.02</v>
      </c>
      <c r="H305" s="46"/>
      <c r="I305" s="6"/>
      <c r="J305" s="2"/>
    </row>
    <row r="306" spans="1:10" ht="15" customHeight="1" x14ac:dyDescent="0.25">
      <c r="A306" s="304" t="s">
        <v>1235</v>
      </c>
      <c r="B306" s="241" t="s">
        <v>2189</v>
      </c>
      <c r="C306" s="238">
        <v>8.5000000000000006E-3</v>
      </c>
      <c r="D306" s="259">
        <v>0</v>
      </c>
      <c r="E306" s="238">
        <v>1.4000000000000002E-3</v>
      </c>
      <c r="F306" s="259" t="s">
        <v>300</v>
      </c>
      <c r="G306" s="286">
        <v>0.02</v>
      </c>
      <c r="H306" s="46"/>
      <c r="I306" s="6"/>
      <c r="J306" s="2"/>
    </row>
    <row r="307" spans="1:10" ht="15" customHeight="1" x14ac:dyDescent="0.25">
      <c r="A307" s="301" t="s">
        <v>76</v>
      </c>
      <c r="B307" s="241" t="s">
        <v>2190</v>
      </c>
      <c r="C307" s="238">
        <v>8.5000000000000006E-3</v>
      </c>
      <c r="D307" s="259">
        <v>0</v>
      </c>
      <c r="E307" s="238">
        <v>3.0000000000000005E-3</v>
      </c>
      <c r="F307" s="259">
        <v>0</v>
      </c>
      <c r="G307" s="286">
        <v>0</v>
      </c>
      <c r="H307" s="46"/>
      <c r="I307" s="6"/>
      <c r="J307" s="2"/>
    </row>
    <row r="308" spans="1:10" ht="15" customHeight="1" x14ac:dyDescent="0.25">
      <c r="A308" s="301" t="s">
        <v>4</v>
      </c>
      <c r="B308" s="241" t="s">
        <v>3</v>
      </c>
      <c r="C308" s="238">
        <v>1.8E-3</v>
      </c>
      <c r="D308" s="259">
        <v>0</v>
      </c>
      <c r="E308" s="238">
        <v>1.1999999999999999E-3</v>
      </c>
      <c r="F308" s="259">
        <v>0</v>
      </c>
      <c r="G308" s="286">
        <v>0</v>
      </c>
      <c r="H308" s="46"/>
      <c r="I308" s="6"/>
      <c r="J308" s="2"/>
    </row>
    <row r="309" spans="1:10" ht="15" customHeight="1" x14ac:dyDescent="0.25">
      <c r="A309" s="301" t="s">
        <v>54</v>
      </c>
      <c r="B309" s="241" t="s">
        <v>53</v>
      </c>
      <c r="C309" s="238">
        <v>1.2800000000000001E-2</v>
      </c>
      <c r="D309" s="259">
        <v>0</v>
      </c>
      <c r="E309" s="238">
        <v>2E-3</v>
      </c>
      <c r="F309" s="259">
        <v>0.01</v>
      </c>
      <c r="G309" s="286">
        <v>0</v>
      </c>
      <c r="H309" s="46"/>
      <c r="I309" s="6"/>
      <c r="J309" s="2"/>
    </row>
    <row r="310" spans="1:10" ht="15" customHeight="1" x14ac:dyDescent="0.25">
      <c r="A310" s="301" t="s">
        <v>363</v>
      </c>
      <c r="B310" s="241" t="s">
        <v>364</v>
      </c>
      <c r="C310" s="238">
        <v>9.8999999999999991E-3</v>
      </c>
      <c r="D310" s="259">
        <v>0</v>
      </c>
      <c r="E310" s="238">
        <v>5.9999999999999995E-4</v>
      </c>
      <c r="F310" s="259">
        <v>0.02</v>
      </c>
      <c r="G310" s="286">
        <v>0</v>
      </c>
      <c r="H310" s="46"/>
      <c r="I310" s="6"/>
      <c r="J310" s="2"/>
    </row>
    <row r="311" spans="1:10" ht="15" customHeight="1" x14ac:dyDescent="0.25">
      <c r="A311" s="301" t="s">
        <v>13</v>
      </c>
      <c r="B311" s="241" t="s">
        <v>52</v>
      </c>
      <c r="C311" s="238">
        <v>1.01E-2</v>
      </c>
      <c r="D311" s="259">
        <v>0</v>
      </c>
      <c r="E311" s="238">
        <v>8.0000000000000004E-4</v>
      </c>
      <c r="F311" s="259">
        <v>0.01</v>
      </c>
      <c r="G311" s="286">
        <v>0</v>
      </c>
      <c r="H311" s="46"/>
      <c r="I311" s="6"/>
      <c r="J311" s="2"/>
    </row>
    <row r="312" spans="1:10" ht="15" customHeight="1" thickBot="1" x14ac:dyDescent="0.3">
      <c r="A312" s="302" t="s">
        <v>326</v>
      </c>
      <c r="B312" s="241" t="s">
        <v>325</v>
      </c>
      <c r="C312" s="238">
        <v>9.8999999999999991E-3</v>
      </c>
      <c r="D312" s="259">
        <v>0</v>
      </c>
      <c r="E312" s="238">
        <v>8.0000000000000004E-4</v>
      </c>
      <c r="F312" s="259">
        <v>0.01</v>
      </c>
      <c r="G312" s="286">
        <v>0</v>
      </c>
      <c r="H312" s="46"/>
      <c r="I312" s="6"/>
      <c r="J312" s="2"/>
    </row>
    <row r="313" spans="1:10" ht="15" customHeight="1" thickBot="1" x14ac:dyDescent="0.3">
      <c r="A313" s="297"/>
      <c r="B313" s="243" t="s">
        <v>290</v>
      </c>
      <c r="C313" s="250"/>
      <c r="D313" s="250"/>
      <c r="E313" s="250"/>
      <c r="F313" s="250"/>
      <c r="G313" s="298"/>
      <c r="H313" s="46"/>
      <c r="I313" s="6"/>
      <c r="J313" s="2"/>
    </row>
    <row r="314" spans="1:10" ht="15" customHeight="1" x14ac:dyDescent="0.25">
      <c r="A314" s="300" t="s">
        <v>6</v>
      </c>
      <c r="B314" s="241" t="s">
        <v>2191</v>
      </c>
      <c r="C314" s="238">
        <v>9.7999999999999997E-3</v>
      </c>
      <c r="D314" s="259">
        <v>0</v>
      </c>
      <c r="E314" s="238">
        <v>3.0000000000000001E-3</v>
      </c>
      <c r="F314" s="259">
        <v>0.03</v>
      </c>
      <c r="G314" s="286">
        <v>0</v>
      </c>
      <c r="H314" s="46"/>
      <c r="I314" s="6"/>
      <c r="J314" s="2"/>
    </row>
    <row r="315" spans="1:10" ht="15" customHeight="1" x14ac:dyDescent="0.25">
      <c r="A315" s="301" t="s">
        <v>366</v>
      </c>
      <c r="B315" s="241" t="s">
        <v>365</v>
      </c>
      <c r="C315" s="238">
        <v>1.2800000000000001E-2</v>
      </c>
      <c r="D315" s="259">
        <v>0</v>
      </c>
      <c r="E315" s="238">
        <v>3.9000000000000003E-3</v>
      </c>
      <c r="F315" s="259">
        <v>0.1</v>
      </c>
      <c r="G315" s="286">
        <v>0</v>
      </c>
      <c r="H315" s="46"/>
      <c r="I315" s="6"/>
      <c r="J315" s="2"/>
    </row>
    <row r="316" spans="1:10" ht="15" customHeight="1" x14ac:dyDescent="0.25">
      <c r="A316" s="301" t="s">
        <v>41</v>
      </c>
      <c r="B316" s="241" t="s">
        <v>1170</v>
      </c>
      <c r="C316" s="238">
        <v>5.3E-3</v>
      </c>
      <c r="D316" s="259">
        <v>0</v>
      </c>
      <c r="E316" s="238">
        <v>3.5999999999999999E-3</v>
      </c>
      <c r="F316" s="259">
        <v>0.16</v>
      </c>
      <c r="G316" s="286">
        <v>0.09</v>
      </c>
      <c r="H316" s="46"/>
      <c r="I316" s="6"/>
      <c r="J316" s="2"/>
    </row>
    <row r="317" spans="1:10" ht="15" customHeight="1" x14ac:dyDescent="0.25">
      <c r="A317" s="301" t="s">
        <v>835</v>
      </c>
      <c r="B317" s="241" t="s">
        <v>2192</v>
      </c>
      <c r="C317" s="238">
        <v>3.5999999999999999E-3</v>
      </c>
      <c r="D317" s="259">
        <v>0</v>
      </c>
      <c r="E317" s="238">
        <v>2.3999999999999998E-3</v>
      </c>
      <c r="F317" s="259">
        <v>0.04</v>
      </c>
      <c r="G317" s="286">
        <v>0.01</v>
      </c>
      <c r="H317" s="46"/>
      <c r="I317" s="6"/>
      <c r="J317" s="2"/>
    </row>
    <row r="318" spans="1:10" ht="15" customHeight="1" x14ac:dyDescent="0.25">
      <c r="A318" s="301" t="s">
        <v>1193</v>
      </c>
      <c r="B318" s="241" t="s">
        <v>2193</v>
      </c>
      <c r="C318" s="238">
        <v>3.5999999999999999E-3</v>
      </c>
      <c r="D318" s="259">
        <v>0</v>
      </c>
      <c r="E318" s="238">
        <v>2.3999999999999998E-3</v>
      </c>
      <c r="F318" s="259">
        <v>0.05</v>
      </c>
      <c r="G318" s="286">
        <v>0</v>
      </c>
      <c r="H318" s="46"/>
      <c r="I318" s="6"/>
      <c r="J318" s="2"/>
    </row>
    <row r="319" spans="1:10" ht="15" customHeight="1" x14ac:dyDescent="0.25">
      <c r="A319" s="301" t="s">
        <v>117</v>
      </c>
      <c r="B319" s="241" t="s">
        <v>1177</v>
      </c>
      <c r="C319" s="238">
        <v>1.3000000000000001E-2</v>
      </c>
      <c r="D319" s="259">
        <v>0</v>
      </c>
      <c r="E319" s="238">
        <v>4.0000000000000001E-3</v>
      </c>
      <c r="F319" s="259">
        <v>0.12</v>
      </c>
      <c r="G319" s="286">
        <v>0.03</v>
      </c>
      <c r="H319" s="46"/>
      <c r="I319" s="6"/>
      <c r="J319" s="2"/>
    </row>
    <row r="320" spans="1:10" ht="15" customHeight="1" x14ac:dyDescent="0.25">
      <c r="A320" s="301" t="s">
        <v>248</v>
      </c>
      <c r="B320" s="241" t="s">
        <v>2194</v>
      </c>
      <c r="C320" s="238">
        <v>9.4999999999999998E-3</v>
      </c>
      <c r="D320" s="259">
        <v>0</v>
      </c>
      <c r="E320" s="238">
        <v>4.0000000000000001E-3</v>
      </c>
      <c r="F320" s="259">
        <v>0.01</v>
      </c>
      <c r="G320" s="286">
        <v>0</v>
      </c>
      <c r="H320" s="46"/>
      <c r="I320" s="6"/>
      <c r="J320" s="2"/>
    </row>
    <row r="321" spans="1:10" ht="15" customHeight="1" x14ac:dyDescent="0.25">
      <c r="A321" s="301" t="s">
        <v>430</v>
      </c>
      <c r="B321" s="241" t="s">
        <v>429</v>
      </c>
      <c r="C321" s="238">
        <v>1.3800000000000002E-2</v>
      </c>
      <c r="D321" s="259">
        <v>0.03</v>
      </c>
      <c r="E321" s="238">
        <v>1.4000000000000002E-3</v>
      </c>
      <c r="F321" s="259">
        <v>0.04</v>
      </c>
      <c r="G321" s="286">
        <v>0</v>
      </c>
      <c r="H321" s="46"/>
      <c r="I321" s="6"/>
      <c r="J321" s="2"/>
    </row>
    <row r="322" spans="1:10" ht="15" customHeight="1" x14ac:dyDescent="0.25">
      <c r="A322" s="301" t="s">
        <v>1738</v>
      </c>
      <c r="B322" s="241" t="s">
        <v>2195</v>
      </c>
      <c r="C322" s="238">
        <v>1.3500000000000002E-2</v>
      </c>
      <c r="D322" s="259">
        <v>0</v>
      </c>
      <c r="E322" s="238">
        <v>5.0000000000000001E-3</v>
      </c>
      <c r="F322" s="259">
        <v>0.28000000000000003</v>
      </c>
      <c r="G322" s="286">
        <v>0.24</v>
      </c>
      <c r="H322" s="46"/>
      <c r="I322" s="6"/>
      <c r="J322" s="2"/>
    </row>
    <row r="323" spans="1:10" ht="15" customHeight="1" x14ac:dyDescent="0.25">
      <c r="A323" s="301" t="s">
        <v>280</v>
      </c>
      <c r="B323" s="241" t="s">
        <v>2196</v>
      </c>
      <c r="C323" s="238">
        <v>4.7000000000000002E-3</v>
      </c>
      <c r="D323" s="259">
        <v>0</v>
      </c>
      <c r="E323" s="238">
        <v>2E-3</v>
      </c>
      <c r="F323" s="259">
        <v>0</v>
      </c>
      <c r="G323" s="286">
        <v>0.08</v>
      </c>
      <c r="H323" s="46"/>
      <c r="I323" s="6"/>
      <c r="J323" s="2"/>
    </row>
    <row r="324" spans="1:10" ht="15" customHeight="1" x14ac:dyDescent="0.25">
      <c r="A324" s="301" t="s">
        <v>378</v>
      </c>
      <c r="B324" s="241" t="s">
        <v>2197</v>
      </c>
      <c r="C324" s="238">
        <v>1.09E-2</v>
      </c>
      <c r="D324" s="259">
        <v>0</v>
      </c>
      <c r="E324" s="238">
        <v>2.9000000000000002E-3</v>
      </c>
      <c r="F324" s="259">
        <v>0.1</v>
      </c>
      <c r="G324" s="286">
        <v>0</v>
      </c>
      <c r="H324" s="46"/>
      <c r="I324" s="6"/>
      <c r="J324" s="2"/>
    </row>
    <row r="325" spans="1:10" ht="15" customHeight="1" x14ac:dyDescent="0.25">
      <c r="A325" s="301" t="s">
        <v>1401</v>
      </c>
      <c r="B325" s="241" t="s">
        <v>1402</v>
      </c>
      <c r="C325" s="238">
        <v>1.32E-2</v>
      </c>
      <c r="D325" s="259">
        <v>0</v>
      </c>
      <c r="E325" s="238">
        <v>5.0000000000000001E-3</v>
      </c>
      <c r="F325" s="259">
        <v>0.44</v>
      </c>
      <c r="G325" s="286">
        <v>0.16</v>
      </c>
      <c r="H325" s="46"/>
      <c r="I325" s="6"/>
      <c r="J325" s="2"/>
    </row>
    <row r="326" spans="1:10" ht="15" customHeight="1" x14ac:dyDescent="0.25">
      <c r="A326" s="301" t="s">
        <v>23</v>
      </c>
      <c r="B326" s="241" t="s">
        <v>22</v>
      </c>
      <c r="C326" s="238">
        <v>2.0999999999999999E-3</v>
      </c>
      <c r="D326" s="259">
        <v>0</v>
      </c>
      <c r="E326" s="238">
        <v>1.4000000000000002E-3</v>
      </c>
      <c r="F326" s="259">
        <v>0</v>
      </c>
      <c r="G326" s="286">
        <v>0</v>
      </c>
      <c r="H326" s="46"/>
      <c r="I326" s="6"/>
      <c r="J326" s="2"/>
    </row>
    <row r="327" spans="1:10" ht="15" customHeight="1" thickBot="1" x14ac:dyDescent="0.3">
      <c r="A327" s="302" t="s">
        <v>77</v>
      </c>
      <c r="B327" s="241" t="s">
        <v>161</v>
      </c>
      <c r="C327" s="238">
        <v>1.2800000000000001E-2</v>
      </c>
      <c r="D327" s="259">
        <v>0</v>
      </c>
      <c r="E327" s="238">
        <v>2.5999999999999999E-3</v>
      </c>
      <c r="F327" s="259">
        <v>0.05</v>
      </c>
      <c r="G327" s="286">
        <v>0</v>
      </c>
      <c r="H327" s="46"/>
      <c r="I327" s="6"/>
      <c r="J327" s="2"/>
    </row>
    <row r="328" spans="1:10" ht="15" customHeight="1" thickBot="1" x14ac:dyDescent="0.3">
      <c r="A328" s="297"/>
      <c r="B328" s="243" t="s">
        <v>291</v>
      </c>
      <c r="C328" s="250"/>
      <c r="D328" s="250"/>
      <c r="E328" s="250"/>
      <c r="F328" s="250"/>
      <c r="G328" s="298"/>
      <c r="H328" s="46"/>
      <c r="I328" s="6"/>
      <c r="J328" s="2"/>
    </row>
    <row r="329" spans="1:10" ht="15" customHeight="1" x14ac:dyDescent="0.25">
      <c r="A329" s="300" t="s">
        <v>97</v>
      </c>
      <c r="B329" s="241" t="s">
        <v>2198</v>
      </c>
      <c r="C329" s="238">
        <v>1.18E-2</v>
      </c>
      <c r="D329" s="259">
        <v>0</v>
      </c>
      <c r="E329" s="238">
        <v>5.6000000000000008E-3</v>
      </c>
      <c r="F329" s="259">
        <v>0.03</v>
      </c>
      <c r="G329" s="286">
        <v>0</v>
      </c>
      <c r="H329" s="46"/>
      <c r="I329" s="6"/>
      <c r="J329" s="2"/>
    </row>
    <row r="330" spans="1:10" ht="15" customHeight="1" x14ac:dyDescent="0.25">
      <c r="A330" s="301" t="s">
        <v>93</v>
      </c>
      <c r="B330" s="241" t="s">
        <v>2199</v>
      </c>
      <c r="C330" s="238">
        <v>9.8999999999999991E-3</v>
      </c>
      <c r="D330" s="259">
        <v>0</v>
      </c>
      <c r="E330" s="238">
        <v>4.4000000000000003E-3</v>
      </c>
      <c r="F330" s="259">
        <v>0.05</v>
      </c>
      <c r="G330" s="286">
        <v>0</v>
      </c>
      <c r="H330" s="46"/>
      <c r="I330" s="6"/>
      <c r="J330" s="2"/>
    </row>
    <row r="331" spans="1:10" ht="15" customHeight="1" x14ac:dyDescent="0.25">
      <c r="A331" s="301" t="s">
        <v>1324</v>
      </c>
      <c r="B331" s="241" t="s">
        <v>2200</v>
      </c>
      <c r="C331" s="238">
        <v>1.24E-2</v>
      </c>
      <c r="D331" s="259">
        <v>0</v>
      </c>
      <c r="E331" s="238">
        <v>3.1000000000000003E-3</v>
      </c>
      <c r="F331" s="259">
        <v>0.18</v>
      </c>
      <c r="G331" s="286">
        <v>0.09</v>
      </c>
      <c r="H331" s="46"/>
      <c r="I331" s="6"/>
      <c r="J331" s="2"/>
    </row>
    <row r="332" spans="1:10" ht="15" customHeight="1" x14ac:dyDescent="0.25">
      <c r="A332" s="300" t="s">
        <v>831</v>
      </c>
      <c r="B332" s="241" t="s">
        <v>2201</v>
      </c>
      <c r="C332" s="238">
        <v>7.1999999999999998E-3</v>
      </c>
      <c r="D332" s="259">
        <v>0</v>
      </c>
      <c r="E332" s="238">
        <v>5.0000000000000001E-3</v>
      </c>
      <c r="F332" s="259">
        <v>0.05</v>
      </c>
      <c r="G332" s="286">
        <v>0</v>
      </c>
      <c r="H332" s="46"/>
      <c r="I332" s="6"/>
      <c r="J332" s="2"/>
    </row>
    <row r="333" spans="1:10" ht="15" customHeight="1" x14ac:dyDescent="0.25">
      <c r="A333" s="307" t="s">
        <v>1354</v>
      </c>
      <c r="B333" s="241" t="s">
        <v>2202</v>
      </c>
      <c r="C333" s="238">
        <v>1.1599999999999999E-2</v>
      </c>
      <c r="D333" s="259">
        <v>0</v>
      </c>
      <c r="E333" s="238">
        <v>6.0000000000000001E-3</v>
      </c>
      <c r="F333" s="259">
        <v>0.18</v>
      </c>
      <c r="G333" s="286">
        <v>0</v>
      </c>
      <c r="H333" s="46"/>
      <c r="I333" s="6"/>
      <c r="J333" s="2"/>
    </row>
    <row r="334" spans="1:10" ht="15" customHeight="1" x14ac:dyDescent="0.25">
      <c r="A334" s="301" t="s">
        <v>252</v>
      </c>
      <c r="B334" s="241" t="s">
        <v>251</v>
      </c>
      <c r="C334" s="238">
        <v>1.21E-2</v>
      </c>
      <c r="D334" s="259">
        <v>0</v>
      </c>
      <c r="E334" s="238">
        <v>6.0000000000000001E-3</v>
      </c>
      <c r="F334" s="259">
        <v>0.21</v>
      </c>
      <c r="G334" s="286">
        <v>0.05</v>
      </c>
      <c r="H334" s="46"/>
      <c r="I334" s="6"/>
      <c r="J334" s="2"/>
    </row>
    <row r="335" spans="1:10" ht="15" customHeight="1" x14ac:dyDescent="0.25">
      <c r="A335" s="301" t="s">
        <v>254</v>
      </c>
      <c r="B335" s="241" t="s">
        <v>253</v>
      </c>
      <c r="C335" s="238">
        <v>1.2E-2</v>
      </c>
      <c r="D335" s="259">
        <v>0</v>
      </c>
      <c r="E335" s="238">
        <v>6.0000000000000001E-3</v>
      </c>
      <c r="F335" s="259">
        <v>0.15</v>
      </c>
      <c r="G335" s="286">
        <v>0.05</v>
      </c>
      <c r="H335" s="46"/>
      <c r="I335" s="6"/>
      <c r="J335" s="2"/>
    </row>
    <row r="336" spans="1:10" ht="15" customHeight="1" x14ac:dyDescent="0.25">
      <c r="A336" s="301" t="s">
        <v>1543</v>
      </c>
      <c r="B336" s="241" t="s">
        <v>1544</v>
      </c>
      <c r="C336" s="238">
        <v>9.5999999999999992E-3</v>
      </c>
      <c r="D336" s="259">
        <v>0</v>
      </c>
      <c r="E336" s="238">
        <v>5.0000000000000001E-3</v>
      </c>
      <c r="F336" s="259">
        <v>0.28000000000000003</v>
      </c>
      <c r="G336" s="286">
        <v>0.14000000000000001</v>
      </c>
      <c r="H336" s="46"/>
      <c r="I336" s="6"/>
      <c r="J336" s="2"/>
    </row>
    <row r="337" spans="1:10" ht="15" customHeight="1" x14ac:dyDescent="0.25">
      <c r="A337" s="301" t="s">
        <v>257</v>
      </c>
      <c r="B337" s="241" t="s">
        <v>332</v>
      </c>
      <c r="C337" s="238">
        <v>1.15E-2</v>
      </c>
      <c r="D337" s="259">
        <v>0</v>
      </c>
      <c r="E337" s="238">
        <v>6.9999999999999993E-3</v>
      </c>
      <c r="F337" s="259">
        <v>0.12</v>
      </c>
      <c r="G337" s="286">
        <v>0.06</v>
      </c>
      <c r="H337" s="46"/>
      <c r="I337" s="6"/>
      <c r="J337" s="2"/>
    </row>
    <row r="338" spans="1:10" ht="15" customHeight="1" x14ac:dyDescent="0.25">
      <c r="A338" s="301" t="s">
        <v>250</v>
      </c>
      <c r="B338" s="241" t="s">
        <v>1010</v>
      </c>
      <c r="C338" s="238">
        <v>0.01</v>
      </c>
      <c r="D338" s="259">
        <v>0</v>
      </c>
      <c r="E338" s="238">
        <v>5.0000000000000001E-3</v>
      </c>
      <c r="F338" s="259">
        <v>0.44</v>
      </c>
      <c r="G338" s="286">
        <v>0.3</v>
      </c>
      <c r="H338" s="46"/>
      <c r="I338" s="6"/>
      <c r="J338" s="2"/>
    </row>
    <row r="339" spans="1:10" ht="15" customHeight="1" x14ac:dyDescent="0.25">
      <c r="A339" s="304" t="s">
        <v>1233</v>
      </c>
      <c r="B339" s="241" t="s">
        <v>1234</v>
      </c>
      <c r="C339" s="238">
        <v>1.18E-2</v>
      </c>
      <c r="D339" s="259">
        <v>0</v>
      </c>
      <c r="E339" s="238">
        <v>6.0000000000000001E-3</v>
      </c>
      <c r="F339" s="259">
        <v>0.13</v>
      </c>
      <c r="G339" s="286">
        <v>0.04</v>
      </c>
      <c r="H339" s="46"/>
      <c r="I339" s="6"/>
      <c r="J339" s="2"/>
    </row>
    <row r="340" spans="1:10" ht="15" customHeight="1" x14ac:dyDescent="0.25">
      <c r="A340" s="301" t="s">
        <v>34</v>
      </c>
      <c r="B340" s="241" t="s">
        <v>33</v>
      </c>
      <c r="C340" s="238">
        <v>1.37E-2</v>
      </c>
      <c r="D340" s="259">
        <v>0</v>
      </c>
      <c r="E340" s="238">
        <v>0</v>
      </c>
      <c r="F340" s="259">
        <v>0.12</v>
      </c>
      <c r="G340" s="286">
        <v>7.0000000000000007E-2</v>
      </c>
      <c r="H340" s="46"/>
      <c r="I340" s="6"/>
      <c r="J340" s="2"/>
    </row>
    <row r="341" spans="1:10" ht="15" customHeight="1" x14ac:dyDescent="0.25">
      <c r="A341" s="301" t="s">
        <v>259</v>
      </c>
      <c r="B341" s="241" t="s">
        <v>258</v>
      </c>
      <c r="C341" s="238">
        <v>1.4199999999999999E-2</v>
      </c>
      <c r="D341" s="259">
        <v>0</v>
      </c>
      <c r="E341" s="238">
        <v>0</v>
      </c>
      <c r="F341" s="259">
        <v>0.16</v>
      </c>
      <c r="G341" s="286">
        <v>0.08</v>
      </c>
      <c r="H341" s="46"/>
      <c r="I341" s="6"/>
      <c r="J341" s="2"/>
    </row>
    <row r="342" spans="1:10" ht="15" customHeight="1" x14ac:dyDescent="0.25">
      <c r="A342" s="301" t="s">
        <v>136</v>
      </c>
      <c r="B342" s="241" t="s">
        <v>135</v>
      </c>
      <c r="C342" s="238">
        <v>1.38E-2</v>
      </c>
      <c r="D342" s="259">
        <v>0</v>
      </c>
      <c r="E342" s="238">
        <v>0</v>
      </c>
      <c r="F342" s="259">
        <v>0.19</v>
      </c>
      <c r="G342" s="286">
        <v>0.16</v>
      </c>
      <c r="H342" s="46"/>
      <c r="I342" s="6"/>
      <c r="J342" s="2"/>
    </row>
    <row r="343" spans="1:10" ht="15" customHeight="1" thickBot="1" x14ac:dyDescent="0.3">
      <c r="A343" s="301" t="s">
        <v>263</v>
      </c>
      <c r="B343" s="241" t="s">
        <v>262</v>
      </c>
      <c r="C343" s="238">
        <v>5.6999999999999993E-3</v>
      </c>
      <c r="D343" s="259">
        <v>0</v>
      </c>
      <c r="E343" s="238">
        <v>4.4000000000000003E-3</v>
      </c>
      <c r="F343" s="259">
        <v>0.03</v>
      </c>
      <c r="G343" s="286">
        <v>0</v>
      </c>
      <c r="H343" s="46"/>
      <c r="I343" s="6"/>
      <c r="J343" s="2"/>
    </row>
    <row r="344" spans="1:10" ht="15" customHeight="1" thickBot="1" x14ac:dyDescent="0.3">
      <c r="A344" s="297"/>
      <c r="B344" s="243" t="s">
        <v>440</v>
      </c>
      <c r="C344" s="250"/>
      <c r="D344" s="250"/>
      <c r="E344" s="250"/>
      <c r="F344" s="250"/>
      <c r="G344" s="298"/>
      <c r="H344" s="46"/>
      <c r="I344" s="6"/>
      <c r="J344" s="2"/>
    </row>
    <row r="345" spans="1:10" ht="15" customHeight="1" thickBot="1" x14ac:dyDescent="0.3">
      <c r="A345" s="308" t="s">
        <v>5</v>
      </c>
      <c r="B345" s="241" t="s">
        <v>1012</v>
      </c>
      <c r="C345" s="238">
        <v>1.18E-2</v>
      </c>
      <c r="D345" s="259">
        <v>0</v>
      </c>
      <c r="E345" s="238">
        <v>2E-3</v>
      </c>
      <c r="F345" s="259">
        <v>0.45</v>
      </c>
      <c r="G345" s="286">
        <v>0.48</v>
      </c>
      <c r="H345" s="46"/>
      <c r="I345" s="6"/>
      <c r="J345" s="2"/>
    </row>
    <row r="346" spans="1:10" ht="15" customHeight="1" thickBot="1" x14ac:dyDescent="0.3">
      <c r="A346" s="297"/>
      <c r="B346" s="243" t="s">
        <v>441</v>
      </c>
      <c r="C346" s="250"/>
      <c r="D346" s="250"/>
      <c r="E346" s="250"/>
      <c r="F346" s="250"/>
      <c r="G346" s="298"/>
      <c r="H346" s="46"/>
      <c r="I346" s="6"/>
      <c r="J346" s="2"/>
    </row>
    <row r="347" spans="1:10" ht="15" customHeight="1" x14ac:dyDescent="0.25">
      <c r="A347" s="300" t="s">
        <v>1323</v>
      </c>
      <c r="B347" s="241" t="s">
        <v>1325</v>
      </c>
      <c r="C347" s="238">
        <v>1.24E-2</v>
      </c>
      <c r="D347" s="259">
        <v>0</v>
      </c>
      <c r="E347" s="238">
        <v>3.0000000000000001E-3</v>
      </c>
      <c r="F347" s="259">
        <v>0.08</v>
      </c>
      <c r="G347" s="286">
        <v>0.01</v>
      </c>
      <c r="H347" s="46"/>
      <c r="I347" s="6"/>
      <c r="J347" s="2"/>
    </row>
    <row r="348" spans="1:10" ht="15" customHeight="1" x14ac:dyDescent="0.25">
      <c r="A348" s="300" t="s">
        <v>399</v>
      </c>
      <c r="B348" s="241" t="s">
        <v>2203</v>
      </c>
      <c r="C348" s="238">
        <v>9.7000000000000003E-3</v>
      </c>
      <c r="D348" s="259">
        <v>0</v>
      </c>
      <c r="E348" s="238">
        <v>1.6000000000000001E-3</v>
      </c>
      <c r="F348" s="259">
        <v>0.14000000000000001</v>
      </c>
      <c r="G348" s="286">
        <v>0.1</v>
      </c>
      <c r="H348" s="46"/>
      <c r="I348" s="6"/>
      <c r="J348" s="2"/>
    </row>
    <row r="349" spans="1:10" ht="15" customHeight="1" x14ac:dyDescent="0.25">
      <c r="A349" s="301" t="s">
        <v>270</v>
      </c>
      <c r="B349" s="241" t="s">
        <v>1381</v>
      </c>
      <c r="C349" s="238">
        <v>1.03E-2</v>
      </c>
      <c r="D349" s="259">
        <v>0</v>
      </c>
      <c r="E349" s="238">
        <v>1.6000000000000001E-3</v>
      </c>
      <c r="F349" s="259">
        <v>0.17</v>
      </c>
      <c r="G349" s="286">
        <v>0.14000000000000001</v>
      </c>
      <c r="H349" s="46"/>
      <c r="I349" s="6"/>
      <c r="J349" s="2"/>
    </row>
    <row r="350" spans="1:10" ht="15" customHeight="1" x14ac:dyDescent="0.25">
      <c r="A350" s="301" t="s">
        <v>99</v>
      </c>
      <c r="B350" s="241" t="s">
        <v>2204</v>
      </c>
      <c r="C350" s="238">
        <v>1.03E-2</v>
      </c>
      <c r="D350" s="259">
        <v>0</v>
      </c>
      <c r="E350" s="238">
        <v>1E-3</v>
      </c>
      <c r="F350" s="259">
        <v>0.04</v>
      </c>
      <c r="G350" s="286" t="s">
        <v>491</v>
      </c>
      <c r="H350" s="46"/>
      <c r="I350" s="6"/>
      <c r="J350" s="2"/>
    </row>
    <row r="351" spans="1:10" ht="15" customHeight="1" x14ac:dyDescent="0.25">
      <c r="A351" s="301" t="s">
        <v>269</v>
      </c>
      <c r="B351" s="241" t="s">
        <v>268</v>
      </c>
      <c r="C351" s="238">
        <v>9.7999999999999997E-3</v>
      </c>
      <c r="D351" s="259">
        <v>0</v>
      </c>
      <c r="E351" s="238">
        <v>5.0000000000000001E-3</v>
      </c>
      <c r="F351" s="259">
        <v>0.09</v>
      </c>
      <c r="G351" s="286">
        <v>0</v>
      </c>
      <c r="H351" s="46"/>
      <c r="I351" s="6"/>
      <c r="J351" s="2"/>
    </row>
    <row r="352" spans="1:10" ht="15" customHeight="1" x14ac:dyDescent="0.25">
      <c r="A352" s="301" t="s">
        <v>124</v>
      </c>
      <c r="B352" s="241" t="s">
        <v>379</v>
      </c>
      <c r="C352" s="238">
        <v>1.01E-2</v>
      </c>
      <c r="D352" s="259">
        <v>0</v>
      </c>
      <c r="E352" s="238">
        <v>4.0000000000000001E-3</v>
      </c>
      <c r="F352" s="259">
        <v>0.09</v>
      </c>
      <c r="G352" s="286">
        <v>0</v>
      </c>
      <c r="H352" s="46"/>
      <c r="I352" s="6"/>
      <c r="J352" s="2"/>
    </row>
    <row r="353" spans="1:10" ht="15" customHeight="1" x14ac:dyDescent="0.25">
      <c r="A353" s="301" t="s">
        <v>432</v>
      </c>
      <c r="B353" s="241" t="s">
        <v>431</v>
      </c>
      <c r="C353" s="238">
        <v>1.0999999999999999E-2</v>
      </c>
      <c r="D353" s="259">
        <v>0.04</v>
      </c>
      <c r="E353" s="238">
        <v>3.0000000000000001E-3</v>
      </c>
      <c r="F353" s="259">
        <v>7.0000000000000007E-2</v>
      </c>
      <c r="G353" s="286">
        <v>0</v>
      </c>
      <c r="H353" s="46"/>
      <c r="I353" s="6"/>
      <c r="J353" s="2"/>
    </row>
    <row r="354" spans="1:10" ht="15" customHeight="1" x14ac:dyDescent="0.25">
      <c r="A354" s="301" t="s">
        <v>1321</v>
      </c>
      <c r="B354" s="241" t="s">
        <v>2205</v>
      </c>
      <c r="C354" s="238">
        <v>1.1000000000000001E-2</v>
      </c>
      <c r="D354" s="259">
        <v>0.05</v>
      </c>
      <c r="E354" s="238">
        <v>3.0000000000000001E-3</v>
      </c>
      <c r="F354" s="259">
        <v>0.04</v>
      </c>
      <c r="G354" s="286">
        <v>0</v>
      </c>
      <c r="H354" s="46"/>
      <c r="I354" s="6"/>
      <c r="J354" s="2"/>
    </row>
    <row r="355" spans="1:10" ht="15" customHeight="1" x14ac:dyDescent="0.25">
      <c r="A355" s="301" t="s">
        <v>1911</v>
      </c>
      <c r="B355" s="241" t="s">
        <v>2206</v>
      </c>
      <c r="C355" s="238">
        <v>1.2E-2</v>
      </c>
      <c r="D355" s="259">
        <v>0</v>
      </c>
      <c r="E355" s="238">
        <v>2.9000000000000002E-3</v>
      </c>
      <c r="F355" s="259">
        <v>0.15</v>
      </c>
      <c r="G355" s="286">
        <v>0</v>
      </c>
      <c r="H355" s="46"/>
      <c r="I355" s="6"/>
      <c r="J355" s="2"/>
    </row>
    <row r="356" spans="1:10" ht="15" customHeight="1" thickBot="1" x14ac:dyDescent="0.3">
      <c r="A356" s="308" t="s">
        <v>1822</v>
      </c>
      <c r="B356" s="241" t="s">
        <v>2207</v>
      </c>
      <c r="C356" s="238">
        <v>5.5000000000000005E-3</v>
      </c>
      <c r="D356" s="259">
        <v>0</v>
      </c>
      <c r="E356" s="238">
        <v>1.6000000000000001E-3</v>
      </c>
      <c r="F356" s="259">
        <v>0</v>
      </c>
      <c r="G356" s="286">
        <v>0</v>
      </c>
      <c r="H356" s="46"/>
      <c r="I356" s="6"/>
      <c r="J356" s="2"/>
    </row>
    <row r="357" spans="1:10" ht="15" customHeight="1" thickBot="1" x14ac:dyDescent="0.3">
      <c r="A357" s="297"/>
      <c r="B357" s="243" t="s">
        <v>1288</v>
      </c>
      <c r="C357" s="250"/>
      <c r="D357" s="250"/>
      <c r="E357" s="250"/>
      <c r="F357" s="250"/>
      <c r="G357" s="298"/>
      <c r="H357" s="46"/>
      <c r="I357" s="6"/>
      <c r="J357" s="2"/>
    </row>
    <row r="358" spans="1:10" ht="15" customHeight="1" x14ac:dyDescent="0.25">
      <c r="A358" s="300" t="s">
        <v>1272</v>
      </c>
      <c r="B358" s="241" t="s">
        <v>1273</v>
      </c>
      <c r="C358" s="238">
        <v>1.34E-2</v>
      </c>
      <c r="D358" s="259">
        <v>0</v>
      </c>
      <c r="E358" s="238">
        <v>2E-3</v>
      </c>
      <c r="F358" s="259">
        <v>0.14000000000000001</v>
      </c>
      <c r="G358" s="286">
        <v>0.06</v>
      </c>
      <c r="H358" s="46"/>
      <c r="I358" s="6"/>
      <c r="J358" s="2"/>
    </row>
    <row r="359" spans="1:10" ht="15" customHeight="1" x14ac:dyDescent="0.25">
      <c r="A359" s="300" t="s">
        <v>838</v>
      </c>
      <c r="B359" s="241" t="s">
        <v>2208</v>
      </c>
      <c r="C359" s="238">
        <v>6.5000000000000006E-3</v>
      </c>
      <c r="D359" s="259">
        <v>0</v>
      </c>
      <c r="E359" s="238">
        <v>2.3999999999999998E-3</v>
      </c>
      <c r="F359" s="259">
        <v>0.01</v>
      </c>
      <c r="G359" s="286">
        <v>0</v>
      </c>
      <c r="H359" s="46"/>
      <c r="I359" s="6"/>
      <c r="J359" s="2"/>
    </row>
    <row r="360" spans="1:10" ht="15" customHeight="1" x14ac:dyDescent="0.25">
      <c r="A360" s="299" t="s">
        <v>1495</v>
      </c>
      <c r="B360" s="241" t="s">
        <v>2209</v>
      </c>
      <c r="C360" s="238">
        <v>1.1200000000000002E-2</v>
      </c>
      <c r="D360" s="259">
        <v>0</v>
      </c>
      <c r="E360" s="238">
        <v>5.0000000000000001E-3</v>
      </c>
      <c r="F360" s="259">
        <v>0.1</v>
      </c>
      <c r="G360" s="286">
        <v>0.01</v>
      </c>
      <c r="H360" s="46"/>
      <c r="I360" s="6"/>
      <c r="J360" s="2"/>
    </row>
    <row r="361" spans="1:10" ht="15" customHeight="1" x14ac:dyDescent="0.25">
      <c r="A361" s="300" t="s">
        <v>350</v>
      </c>
      <c r="B361" s="241" t="s">
        <v>2210</v>
      </c>
      <c r="C361" s="238">
        <v>0.01</v>
      </c>
      <c r="D361" s="259">
        <v>0</v>
      </c>
      <c r="E361" s="238">
        <v>3.3999999999999998E-3</v>
      </c>
      <c r="F361" s="259">
        <v>0.1</v>
      </c>
      <c r="G361" s="286">
        <v>0.12</v>
      </c>
      <c r="H361" s="46"/>
      <c r="I361" s="6"/>
      <c r="J361" s="2"/>
    </row>
    <row r="362" spans="1:10" ht="15" customHeight="1" x14ac:dyDescent="0.25">
      <c r="A362" s="301" t="s">
        <v>265</v>
      </c>
      <c r="B362" s="241" t="s">
        <v>264</v>
      </c>
      <c r="C362" s="238">
        <v>4.0000000000000001E-3</v>
      </c>
      <c r="D362" s="259">
        <v>0</v>
      </c>
      <c r="E362" s="238">
        <v>2.3999999999999998E-3</v>
      </c>
      <c r="F362" s="259">
        <v>0.01</v>
      </c>
      <c r="G362" s="286">
        <v>0</v>
      </c>
      <c r="H362" s="46"/>
      <c r="I362" s="6"/>
      <c r="J362" s="2"/>
    </row>
    <row r="363" spans="1:10" ht="15" customHeight="1" x14ac:dyDescent="0.25">
      <c r="A363" s="302" t="s">
        <v>267</v>
      </c>
      <c r="B363" s="241" t="s">
        <v>266</v>
      </c>
      <c r="C363" s="238">
        <v>4.3E-3</v>
      </c>
      <c r="D363" s="259">
        <v>0</v>
      </c>
      <c r="E363" s="238">
        <v>3.0000000000000001E-3</v>
      </c>
      <c r="F363" s="259">
        <v>0</v>
      </c>
      <c r="G363" s="286">
        <v>0</v>
      </c>
      <c r="H363" s="46"/>
      <c r="I363" s="6"/>
      <c r="J363" s="2"/>
    </row>
    <row r="364" spans="1:10" ht="15" customHeight="1" thickBot="1" x14ac:dyDescent="0.3">
      <c r="A364" s="301" t="s">
        <v>1399</v>
      </c>
      <c r="B364" s="241" t="s">
        <v>1400</v>
      </c>
      <c r="C364" s="238">
        <v>1.2500000000000001E-2</v>
      </c>
      <c r="D364" s="259">
        <v>0</v>
      </c>
      <c r="E364" s="238">
        <v>2E-3</v>
      </c>
      <c r="F364" s="259">
        <v>0.06</v>
      </c>
      <c r="G364" s="286">
        <v>0.04</v>
      </c>
      <c r="H364" s="46"/>
      <c r="I364" s="6"/>
      <c r="J364" s="2"/>
    </row>
    <row r="365" spans="1:10" ht="15" customHeight="1" thickBot="1" x14ac:dyDescent="0.3">
      <c r="A365" s="297"/>
      <c r="B365" s="243" t="s">
        <v>299</v>
      </c>
      <c r="C365" s="250"/>
      <c r="D365" s="250"/>
      <c r="E365" s="250"/>
      <c r="F365" s="250"/>
      <c r="G365" s="298"/>
      <c r="H365" s="46"/>
      <c r="I365" s="6"/>
      <c r="J365" s="2"/>
    </row>
    <row r="366" spans="1:10" ht="15" customHeight="1" x14ac:dyDescent="0.25">
      <c r="A366" s="300" t="s">
        <v>427</v>
      </c>
      <c r="B366" s="241" t="s">
        <v>2211</v>
      </c>
      <c r="C366" s="238">
        <v>6.3E-3</v>
      </c>
      <c r="D366" s="259">
        <v>0</v>
      </c>
      <c r="E366" s="238">
        <v>1E-3</v>
      </c>
      <c r="F366" s="259">
        <v>0.06</v>
      </c>
      <c r="G366" s="286">
        <v>0.04</v>
      </c>
      <c r="H366" s="46"/>
      <c r="I366" s="6"/>
      <c r="J366" s="2"/>
    </row>
    <row r="367" spans="1:10" ht="15" customHeight="1" x14ac:dyDescent="0.25">
      <c r="A367" s="301" t="s">
        <v>134</v>
      </c>
      <c r="B367" s="241" t="s">
        <v>133</v>
      </c>
      <c r="C367" s="238">
        <v>1.37E-2</v>
      </c>
      <c r="D367" s="259">
        <v>0</v>
      </c>
      <c r="E367" s="238">
        <v>0</v>
      </c>
      <c r="F367" s="259">
        <v>0.08</v>
      </c>
      <c r="G367" s="286">
        <v>0.05</v>
      </c>
      <c r="H367" s="46"/>
      <c r="I367" s="6"/>
      <c r="J367" s="2"/>
    </row>
    <row r="368" spans="1:10" ht="15" customHeight="1" thickBot="1" x14ac:dyDescent="0.3">
      <c r="A368" s="305" t="s">
        <v>998</v>
      </c>
      <c r="B368" s="241" t="s">
        <v>1344</v>
      </c>
      <c r="C368" s="238">
        <v>7.4999999999999997E-3</v>
      </c>
      <c r="D368" s="259">
        <v>0</v>
      </c>
      <c r="E368" s="238">
        <v>3.0000000000000001E-3</v>
      </c>
      <c r="F368" s="259">
        <v>0.03</v>
      </c>
      <c r="G368" s="286">
        <v>0</v>
      </c>
      <c r="H368" s="46"/>
      <c r="I368" s="6"/>
      <c r="J368" s="2"/>
    </row>
    <row r="369" spans="1:12" ht="15" customHeight="1" thickBot="1" x14ac:dyDescent="0.3">
      <c r="A369" s="297"/>
      <c r="B369" s="243" t="s">
        <v>442</v>
      </c>
      <c r="C369" s="250"/>
      <c r="D369" s="250"/>
      <c r="E369" s="250"/>
      <c r="F369" s="250"/>
      <c r="G369" s="298"/>
      <c r="H369" s="46"/>
      <c r="I369" s="6"/>
      <c r="J369" s="2"/>
    </row>
    <row r="370" spans="1:12" ht="15" customHeight="1" x14ac:dyDescent="0.25">
      <c r="A370" s="301" t="s">
        <v>119</v>
      </c>
      <c r="B370" s="241" t="s">
        <v>2212</v>
      </c>
      <c r="C370" s="238">
        <v>3.1100000000000003E-2</v>
      </c>
      <c r="D370" s="259">
        <v>1.57</v>
      </c>
      <c r="E370" s="238">
        <v>0</v>
      </c>
      <c r="F370" s="259">
        <v>0.55000000000000004</v>
      </c>
      <c r="G370" s="286">
        <v>0.55000000000000004</v>
      </c>
      <c r="H370" s="46"/>
      <c r="I370" s="6"/>
      <c r="J370" s="2"/>
    </row>
    <row r="371" spans="1:12" ht="15" customHeight="1" x14ac:dyDescent="0.25">
      <c r="A371" s="304" t="s">
        <v>1496</v>
      </c>
      <c r="B371" s="241" t="s">
        <v>2213</v>
      </c>
      <c r="C371" s="238">
        <v>1.0800000000000001E-2</v>
      </c>
      <c r="D371" s="259">
        <v>7.0000000000000007E-2</v>
      </c>
      <c r="E371" s="238">
        <v>0</v>
      </c>
      <c r="F371" s="259">
        <v>0.1</v>
      </c>
      <c r="G371" s="286">
        <v>0.1</v>
      </c>
      <c r="H371" s="46"/>
      <c r="I371" s="6"/>
      <c r="J371" s="2"/>
    </row>
    <row r="372" spans="1:12" ht="15" customHeight="1" x14ac:dyDescent="0.25">
      <c r="A372" s="301" t="s">
        <v>1405</v>
      </c>
      <c r="B372" s="241" t="s">
        <v>1406</v>
      </c>
      <c r="C372" s="238">
        <v>2.5300000000000003E-2</v>
      </c>
      <c r="D372" s="259">
        <v>0.67</v>
      </c>
      <c r="E372" s="238">
        <v>0</v>
      </c>
      <c r="F372" s="259">
        <v>0.09</v>
      </c>
      <c r="G372" s="286">
        <v>0.09</v>
      </c>
      <c r="H372" s="46"/>
      <c r="I372" s="6"/>
      <c r="J372" s="2"/>
    </row>
    <row r="373" spans="1:12" ht="15" customHeight="1" x14ac:dyDescent="0.25">
      <c r="A373" s="301" t="s">
        <v>330</v>
      </c>
      <c r="B373" s="241" t="s">
        <v>329</v>
      </c>
      <c r="C373" s="238">
        <v>2.86E-2</v>
      </c>
      <c r="D373" s="259">
        <v>1.1200000000000001</v>
      </c>
      <c r="E373" s="238">
        <v>0</v>
      </c>
      <c r="F373" s="259">
        <v>0.3</v>
      </c>
      <c r="G373" s="286">
        <v>0.3</v>
      </c>
      <c r="H373" s="46"/>
      <c r="I373" s="6"/>
      <c r="J373" s="2"/>
    </row>
    <row r="374" spans="1:12" ht="15" customHeight="1" x14ac:dyDescent="0.25">
      <c r="A374" s="301" t="s">
        <v>438</v>
      </c>
      <c r="B374" s="241" t="s">
        <v>437</v>
      </c>
      <c r="C374" s="238">
        <v>1.7399999999999999E-2</v>
      </c>
      <c r="D374" s="259">
        <v>0.33</v>
      </c>
      <c r="E374" s="238">
        <v>4.0000000000000002E-4</v>
      </c>
      <c r="F374" s="259">
        <v>0.33</v>
      </c>
      <c r="G374" s="286">
        <v>0.32</v>
      </c>
      <c r="H374" s="46"/>
      <c r="I374" s="6"/>
      <c r="J374" s="2"/>
    </row>
    <row r="375" spans="1:12" ht="15" customHeight="1" x14ac:dyDescent="0.25">
      <c r="A375" s="311" t="s">
        <v>91</v>
      </c>
      <c r="B375" s="312" t="s">
        <v>90</v>
      </c>
      <c r="C375" s="313">
        <v>1.9199999999999998E-2</v>
      </c>
      <c r="D375" s="314">
        <v>0.42</v>
      </c>
      <c r="E375" s="313">
        <v>1E-3</v>
      </c>
      <c r="F375" s="314">
        <v>0.11</v>
      </c>
      <c r="G375" s="315">
        <v>0.09</v>
      </c>
      <c r="H375" s="46"/>
      <c r="I375" s="6"/>
      <c r="J375" s="2"/>
    </row>
    <row r="376" spans="1:12" ht="4.5" customHeight="1" x14ac:dyDescent="0.25">
      <c r="A376" s="10"/>
      <c r="B376" s="244"/>
      <c r="C376" s="251"/>
      <c r="D376" s="251"/>
      <c r="E376" s="251"/>
      <c r="F376" s="251"/>
      <c r="G376" s="251"/>
      <c r="H376" s="247"/>
      <c r="I376" s="252"/>
      <c r="L376" s="2"/>
    </row>
    <row r="377" spans="1:12" ht="16.5" customHeight="1" x14ac:dyDescent="0.3">
      <c r="A377" s="22" t="s">
        <v>857</v>
      </c>
      <c r="B377" s="246"/>
      <c r="C377" s="172"/>
      <c r="D377" s="172"/>
      <c r="E377" s="172"/>
      <c r="F377" s="172"/>
      <c r="G377" s="172"/>
      <c r="H377" s="253"/>
      <c r="I377" s="172"/>
      <c r="K377" s="28"/>
      <c r="L377" s="2"/>
    </row>
    <row r="378" spans="1:12" ht="53.4" thickBot="1" x14ac:dyDescent="0.3">
      <c r="A378" s="157" t="s">
        <v>301</v>
      </c>
      <c r="B378" s="158" t="s">
        <v>796</v>
      </c>
      <c r="C378" s="249" t="s">
        <v>1802</v>
      </c>
      <c r="D378" s="249" t="s">
        <v>1803</v>
      </c>
      <c r="E378" s="249" t="s">
        <v>1804</v>
      </c>
      <c r="F378" s="249" t="s">
        <v>1805</v>
      </c>
      <c r="G378" s="249" t="s">
        <v>1806</v>
      </c>
      <c r="H378" s="133" t="s">
        <v>874</v>
      </c>
      <c r="I378" s="6"/>
      <c r="J378" s="2"/>
    </row>
    <row r="379" spans="1:12" ht="15" customHeight="1" thickBot="1" x14ac:dyDescent="0.3">
      <c r="A379" s="121"/>
      <c r="B379" s="243" t="s">
        <v>858</v>
      </c>
      <c r="C379" s="123"/>
      <c r="D379" s="123"/>
      <c r="E379" s="123"/>
      <c r="F379" s="123"/>
      <c r="G379" s="123"/>
      <c r="H379" s="124"/>
      <c r="I379" s="6"/>
      <c r="J379" s="2"/>
    </row>
    <row r="380" spans="1:12" ht="15" customHeight="1" x14ac:dyDescent="0.25">
      <c r="A380" s="235" t="s">
        <v>863</v>
      </c>
      <c r="B380" s="241" t="s">
        <v>2214</v>
      </c>
      <c r="C380" s="238">
        <v>3.8400000000000001E-3</v>
      </c>
      <c r="D380" s="259">
        <v>0</v>
      </c>
      <c r="E380" s="238" t="s">
        <v>491</v>
      </c>
      <c r="F380" s="259" t="s">
        <v>491</v>
      </c>
      <c r="G380" s="259" t="s">
        <v>491</v>
      </c>
      <c r="H380" s="120">
        <v>50000</v>
      </c>
      <c r="I380" s="46"/>
      <c r="J380" s="2"/>
    </row>
    <row r="381" spans="1:12" ht="15" customHeight="1" x14ac:dyDescent="0.25">
      <c r="A381" s="236" t="s">
        <v>861</v>
      </c>
      <c r="B381" s="241" t="s">
        <v>2215</v>
      </c>
      <c r="C381" s="238">
        <v>3.7499999999999999E-3</v>
      </c>
      <c r="D381" s="259">
        <v>0</v>
      </c>
      <c r="E381" s="238" t="s">
        <v>491</v>
      </c>
      <c r="F381" s="259" t="s">
        <v>491</v>
      </c>
      <c r="G381" s="259" t="s">
        <v>491</v>
      </c>
      <c r="H381" s="118">
        <v>50000</v>
      </c>
      <c r="I381" s="46"/>
      <c r="J381" s="2"/>
    </row>
    <row r="382" spans="1:12" ht="15" customHeight="1" x14ac:dyDescent="0.25">
      <c r="A382" s="236" t="s">
        <v>859</v>
      </c>
      <c r="B382" s="241" t="s">
        <v>2216</v>
      </c>
      <c r="C382" s="238">
        <v>3.4199999999999999E-3</v>
      </c>
      <c r="D382" s="259">
        <v>0</v>
      </c>
      <c r="E382" s="238" t="s">
        <v>491</v>
      </c>
      <c r="F382" s="259" t="s">
        <v>491</v>
      </c>
      <c r="G382" s="259" t="s">
        <v>491</v>
      </c>
      <c r="H382" s="118">
        <v>50000</v>
      </c>
      <c r="I382" s="46"/>
      <c r="J382" s="2"/>
    </row>
    <row r="383" spans="1:12" ht="15" customHeight="1" x14ac:dyDescent="0.25">
      <c r="A383" s="236" t="s">
        <v>862</v>
      </c>
      <c r="B383" s="241" t="s">
        <v>2217</v>
      </c>
      <c r="C383" s="238">
        <v>3.7799999999999999E-3</v>
      </c>
      <c r="D383" s="259">
        <v>0</v>
      </c>
      <c r="E383" s="238" t="s">
        <v>491</v>
      </c>
      <c r="F383" s="259" t="s">
        <v>491</v>
      </c>
      <c r="G383" s="259" t="s">
        <v>491</v>
      </c>
      <c r="H383" s="118">
        <v>50000</v>
      </c>
      <c r="I383" s="46"/>
      <c r="J383" s="2"/>
    </row>
    <row r="384" spans="1:12" ht="15" customHeight="1" x14ac:dyDescent="0.25">
      <c r="A384" s="237" t="s">
        <v>860</v>
      </c>
      <c r="B384" s="241" t="s">
        <v>2218</v>
      </c>
      <c r="C384" s="238">
        <v>3.5400000000000002E-3</v>
      </c>
      <c r="D384" s="259">
        <v>0</v>
      </c>
      <c r="E384" s="238" t="s">
        <v>491</v>
      </c>
      <c r="F384" s="259" t="s">
        <v>491</v>
      </c>
      <c r="G384" s="259" t="s">
        <v>491</v>
      </c>
      <c r="H384" s="119">
        <v>50000</v>
      </c>
      <c r="I384" s="46"/>
      <c r="J384" s="2"/>
    </row>
    <row r="385" spans="1:10" ht="15" customHeight="1" x14ac:dyDescent="0.25">
      <c r="A385" s="236" t="s">
        <v>1880</v>
      </c>
      <c r="B385" s="241" t="s">
        <v>2219</v>
      </c>
      <c r="C385" s="238">
        <v>1.11E-2</v>
      </c>
      <c r="D385" s="259">
        <v>7.4999999999999997E-2</v>
      </c>
      <c r="E385" s="238" t="s">
        <v>491</v>
      </c>
      <c r="F385" s="259" t="s">
        <v>491</v>
      </c>
      <c r="G385" s="259" t="s">
        <v>491</v>
      </c>
      <c r="H385" s="119">
        <v>150000</v>
      </c>
      <c r="I385" s="46"/>
      <c r="J385" s="2"/>
    </row>
    <row r="386" spans="1:10" ht="15" customHeight="1" x14ac:dyDescent="0.25">
      <c r="A386" s="236" t="s">
        <v>1879</v>
      </c>
      <c r="B386" s="241" t="s">
        <v>2220</v>
      </c>
      <c r="C386" s="238">
        <v>1.24E-2</v>
      </c>
      <c r="D386" s="259">
        <v>0.111</v>
      </c>
      <c r="E386" s="238" t="s">
        <v>491</v>
      </c>
      <c r="F386" s="259" t="s">
        <v>491</v>
      </c>
      <c r="G386" s="259" t="s">
        <v>491</v>
      </c>
      <c r="H386" s="119">
        <v>150000</v>
      </c>
      <c r="I386" s="46"/>
      <c r="J386" s="2"/>
    </row>
    <row r="387" spans="1:10" ht="15" customHeight="1" x14ac:dyDescent="0.25">
      <c r="A387" s="236" t="s">
        <v>1881</v>
      </c>
      <c r="B387" s="241" t="s">
        <v>2221</v>
      </c>
      <c r="C387" s="238">
        <v>9.4999999999999998E-3</v>
      </c>
      <c r="D387" s="259">
        <v>4.8000000000000001E-2</v>
      </c>
      <c r="E387" s="238" t="s">
        <v>491</v>
      </c>
      <c r="F387" s="259" t="s">
        <v>491</v>
      </c>
      <c r="G387" s="259" t="s">
        <v>491</v>
      </c>
      <c r="H387" s="119">
        <v>150000</v>
      </c>
      <c r="I387" s="46"/>
      <c r="J387" s="2"/>
    </row>
    <row r="388" spans="1:10" ht="15" customHeight="1" x14ac:dyDescent="0.25">
      <c r="A388" s="237" t="s">
        <v>1883</v>
      </c>
      <c r="B388" s="241" t="s">
        <v>2222</v>
      </c>
      <c r="C388" s="238">
        <v>6.1000000000000004E-3</v>
      </c>
      <c r="D388" s="259">
        <v>1.4999999999999999E-2</v>
      </c>
      <c r="E388" s="238" t="s">
        <v>491</v>
      </c>
      <c r="F388" s="259" t="s">
        <v>491</v>
      </c>
      <c r="G388" s="259" t="s">
        <v>491</v>
      </c>
      <c r="H388" s="119">
        <v>150000</v>
      </c>
      <c r="I388" s="46"/>
      <c r="J388" s="2"/>
    </row>
    <row r="389" spans="1:10" ht="15" customHeight="1" x14ac:dyDescent="0.25">
      <c r="A389" s="236" t="s">
        <v>1882</v>
      </c>
      <c r="B389" s="241" t="s">
        <v>2223</v>
      </c>
      <c r="C389" s="238">
        <v>6.0000000000000001E-3</v>
      </c>
      <c r="D389" s="259">
        <v>2.4E-2</v>
      </c>
      <c r="E389" s="238" t="s">
        <v>491</v>
      </c>
      <c r="F389" s="259" t="s">
        <v>491</v>
      </c>
      <c r="G389" s="259" t="s">
        <v>491</v>
      </c>
      <c r="H389" s="119">
        <v>150000</v>
      </c>
      <c r="I389" s="46"/>
      <c r="J389" s="2"/>
    </row>
    <row r="390" spans="1:10" ht="15" customHeight="1" x14ac:dyDescent="0.25">
      <c r="A390" s="236" t="s">
        <v>1884</v>
      </c>
      <c r="B390" s="241" t="s">
        <v>2224</v>
      </c>
      <c r="C390" s="238">
        <v>6.1000000000000004E-3</v>
      </c>
      <c r="D390" s="259">
        <v>6.0000000000000001E-3</v>
      </c>
      <c r="E390" s="238" t="s">
        <v>491</v>
      </c>
      <c r="F390" s="259" t="s">
        <v>491</v>
      </c>
      <c r="G390" s="259" t="s">
        <v>491</v>
      </c>
      <c r="H390" s="119">
        <v>150000</v>
      </c>
      <c r="I390" s="46"/>
      <c r="J390" s="2"/>
    </row>
    <row r="391" spans="1:10" ht="15" customHeight="1" x14ac:dyDescent="0.25">
      <c r="A391" s="237" t="s">
        <v>1915</v>
      </c>
      <c r="B391" s="241" t="s">
        <v>2225</v>
      </c>
      <c r="C391" s="238">
        <v>1.243E-2</v>
      </c>
      <c r="D391" s="259">
        <v>1.9499999999999999E-3</v>
      </c>
      <c r="E391" s="238">
        <v>0</v>
      </c>
      <c r="F391" s="259" t="s">
        <v>491</v>
      </c>
      <c r="G391" s="259" t="s">
        <v>491</v>
      </c>
      <c r="H391" s="119">
        <v>10000</v>
      </c>
      <c r="I391" s="46"/>
      <c r="J391" s="2"/>
    </row>
    <row r="392" spans="1:10" ht="15" customHeight="1" x14ac:dyDescent="0.25">
      <c r="A392" s="237" t="s">
        <v>1916</v>
      </c>
      <c r="B392" s="241" t="s">
        <v>2226</v>
      </c>
      <c r="C392" s="238">
        <v>1.022E-2</v>
      </c>
      <c r="D392" s="259">
        <v>1.2099999999999999E-3</v>
      </c>
      <c r="E392" s="238">
        <v>0</v>
      </c>
      <c r="F392" s="259" t="s">
        <v>491</v>
      </c>
      <c r="G392" s="259" t="s">
        <v>491</v>
      </c>
      <c r="H392" s="119">
        <v>10000</v>
      </c>
      <c r="I392" s="46"/>
      <c r="J392" s="2"/>
    </row>
    <row r="393" spans="1:10" ht="15" customHeight="1" x14ac:dyDescent="0.25">
      <c r="A393" s="237" t="s">
        <v>1917</v>
      </c>
      <c r="B393" s="241" t="s">
        <v>2227</v>
      </c>
      <c r="C393" s="238">
        <v>1.3069999999999998E-2</v>
      </c>
      <c r="D393" s="259">
        <v>2.0699999999999998E-3</v>
      </c>
      <c r="E393" s="238">
        <v>0</v>
      </c>
      <c r="F393" s="259" t="s">
        <v>491</v>
      </c>
      <c r="G393" s="259" t="s">
        <v>491</v>
      </c>
      <c r="H393" s="119">
        <v>10000</v>
      </c>
      <c r="I393" s="46"/>
      <c r="J393" s="2"/>
    </row>
    <row r="394" spans="1:10" ht="15" customHeight="1" x14ac:dyDescent="0.25">
      <c r="A394" s="237" t="s">
        <v>1918</v>
      </c>
      <c r="B394" s="241" t="s">
        <v>2228</v>
      </c>
      <c r="C394" s="238">
        <v>1.3469999999999999E-2</v>
      </c>
      <c r="D394" s="259">
        <v>2.2399999999999998E-3</v>
      </c>
      <c r="E394" s="238">
        <v>0</v>
      </c>
      <c r="F394" s="259" t="s">
        <v>491</v>
      </c>
      <c r="G394" s="259" t="s">
        <v>491</v>
      </c>
      <c r="H394" s="119">
        <v>10000</v>
      </c>
      <c r="I394" s="46"/>
      <c r="J394" s="2"/>
    </row>
    <row r="395" spans="1:10" ht="15" customHeight="1" thickBot="1" x14ac:dyDescent="0.3">
      <c r="A395" s="237" t="s">
        <v>1919</v>
      </c>
      <c r="B395" s="241" t="s">
        <v>2229</v>
      </c>
      <c r="C395" s="238">
        <v>1.1509999999999999E-2</v>
      </c>
      <c r="D395" s="259">
        <v>1.7099999999999999E-3</v>
      </c>
      <c r="E395" s="238">
        <v>0</v>
      </c>
      <c r="F395" s="259" t="s">
        <v>491</v>
      </c>
      <c r="G395" s="259" t="s">
        <v>491</v>
      </c>
      <c r="H395" s="119">
        <v>10000</v>
      </c>
      <c r="I395" s="46"/>
      <c r="J395" s="2"/>
    </row>
    <row r="396" spans="1:10" ht="15" customHeight="1" thickBot="1" x14ac:dyDescent="0.3">
      <c r="A396" s="121"/>
      <c r="B396" s="243" t="s">
        <v>864</v>
      </c>
      <c r="C396" s="123"/>
      <c r="D396" s="123"/>
      <c r="E396" s="123"/>
      <c r="F396" s="123"/>
      <c r="G396" s="123"/>
      <c r="H396" s="125"/>
      <c r="I396" s="46"/>
      <c r="J396" s="2"/>
    </row>
    <row r="397" spans="1:10" ht="15" customHeight="1" x14ac:dyDescent="0.25">
      <c r="A397" s="236" t="s">
        <v>866</v>
      </c>
      <c r="B397" s="241" t="s">
        <v>2230</v>
      </c>
      <c r="C397" s="238">
        <v>4.5999999999999999E-3</v>
      </c>
      <c r="D397" s="259">
        <v>0</v>
      </c>
      <c r="E397" s="238" t="s">
        <v>491</v>
      </c>
      <c r="F397" s="259" t="s">
        <v>491</v>
      </c>
      <c r="G397" s="259" t="s">
        <v>491</v>
      </c>
      <c r="H397" s="118">
        <v>50000</v>
      </c>
      <c r="I397" s="46"/>
      <c r="J397" s="2"/>
    </row>
    <row r="398" spans="1:10" ht="15" customHeight="1" x14ac:dyDescent="0.25">
      <c r="A398" s="235" t="s">
        <v>865</v>
      </c>
      <c r="B398" s="241" t="s">
        <v>2231</v>
      </c>
      <c r="C398" s="238">
        <v>6.1999999999999998E-3</v>
      </c>
      <c r="D398" s="259">
        <v>0</v>
      </c>
      <c r="E398" s="238" t="s">
        <v>491</v>
      </c>
      <c r="F398" s="259" t="s">
        <v>491</v>
      </c>
      <c r="G398" s="259" t="s">
        <v>491</v>
      </c>
      <c r="H398" s="120">
        <v>50000</v>
      </c>
      <c r="I398" s="46"/>
      <c r="J398" s="2"/>
    </row>
    <row r="399" spans="1:10" ht="15" customHeight="1" x14ac:dyDescent="0.25">
      <c r="A399" s="236" t="s">
        <v>867</v>
      </c>
      <c r="B399" s="241" t="s">
        <v>2232</v>
      </c>
      <c r="C399" s="238">
        <v>7.4999999999999997E-3</v>
      </c>
      <c r="D399" s="259">
        <v>0</v>
      </c>
      <c r="E399" s="238" t="s">
        <v>491</v>
      </c>
      <c r="F399" s="259" t="s">
        <v>491</v>
      </c>
      <c r="G399" s="259" t="s">
        <v>491</v>
      </c>
      <c r="H399" s="118">
        <v>50000</v>
      </c>
      <c r="I399" s="46"/>
      <c r="J399" s="2"/>
    </row>
    <row r="400" spans="1:10" ht="15" customHeight="1" x14ac:dyDescent="0.25">
      <c r="A400" s="236" t="s">
        <v>869</v>
      </c>
      <c r="B400" s="241" t="s">
        <v>2233</v>
      </c>
      <c r="C400" s="238">
        <v>7.4999999999999997E-3</v>
      </c>
      <c r="D400" s="259">
        <v>0</v>
      </c>
      <c r="E400" s="238" t="s">
        <v>491</v>
      </c>
      <c r="F400" s="259" t="s">
        <v>491</v>
      </c>
      <c r="G400" s="259" t="s">
        <v>491</v>
      </c>
      <c r="H400" s="118">
        <v>50000</v>
      </c>
      <c r="I400" s="46"/>
      <c r="J400" s="2"/>
    </row>
    <row r="401" spans="1:12" ht="15" customHeight="1" x14ac:dyDescent="0.25">
      <c r="A401" s="236" t="s">
        <v>871</v>
      </c>
      <c r="B401" s="241" t="s">
        <v>2234</v>
      </c>
      <c r="C401" s="238">
        <v>6.6E-3</v>
      </c>
      <c r="D401" s="259">
        <v>0</v>
      </c>
      <c r="E401" s="238">
        <v>6.0000000000000001E-3</v>
      </c>
      <c r="F401" s="259" t="s">
        <v>491</v>
      </c>
      <c r="G401" s="259" t="s">
        <v>491</v>
      </c>
      <c r="H401" s="118">
        <v>50000</v>
      </c>
      <c r="I401" s="46"/>
      <c r="J401" s="2"/>
    </row>
    <row r="402" spans="1:12" ht="4.5" customHeight="1" x14ac:dyDescent="0.25">
      <c r="A402" s="10"/>
      <c r="B402" s="9"/>
      <c r="C402" s="6"/>
      <c r="D402" s="6"/>
      <c r="E402" s="6"/>
      <c r="F402" s="6"/>
      <c r="G402" s="6"/>
      <c r="H402" s="68"/>
      <c r="I402" s="6"/>
      <c r="L402" s="2"/>
    </row>
    <row r="403" spans="1:12" ht="15.75" customHeight="1" x14ac:dyDescent="0.3">
      <c r="A403" s="22" t="s">
        <v>797</v>
      </c>
      <c r="B403" s="31"/>
      <c r="C403" s="29"/>
      <c r="D403" s="29"/>
      <c r="E403" s="29"/>
      <c r="F403" s="29"/>
      <c r="G403" s="29"/>
      <c r="H403" s="69"/>
      <c r="I403" s="5"/>
      <c r="L403" s="2"/>
    </row>
    <row r="404" spans="1:12" ht="15" customHeight="1" x14ac:dyDescent="0.25">
      <c r="A404" s="134" t="s">
        <v>301</v>
      </c>
      <c r="B404" s="132" t="s">
        <v>798</v>
      </c>
      <c r="C404" s="29"/>
      <c r="D404" s="29"/>
      <c r="E404" s="29"/>
      <c r="F404" s="29"/>
      <c r="G404" s="29"/>
      <c r="H404" s="69"/>
      <c r="I404" s="5"/>
      <c r="L404" s="2"/>
    </row>
    <row r="405" spans="1:12" ht="15" customHeight="1" x14ac:dyDescent="0.25">
      <c r="A405" s="232" t="s">
        <v>1201</v>
      </c>
      <c r="B405" s="231" t="s">
        <v>799</v>
      </c>
      <c r="C405" s="29"/>
      <c r="D405" s="29"/>
      <c r="E405" s="29"/>
      <c r="F405" s="29"/>
      <c r="G405" s="29"/>
      <c r="H405" s="69"/>
      <c r="I405" s="5"/>
      <c r="L405" s="2"/>
    </row>
    <row r="406" spans="1:12" ht="15" customHeight="1" x14ac:dyDescent="0.25">
      <c r="A406" s="233" t="s">
        <v>1202</v>
      </c>
      <c r="B406" s="231" t="s">
        <v>800</v>
      </c>
      <c r="C406" s="29"/>
      <c r="D406" s="29"/>
      <c r="E406" s="29"/>
      <c r="F406" s="29"/>
      <c r="G406" s="29"/>
      <c r="H406" s="69"/>
      <c r="I406" s="5"/>
      <c r="L406" s="2"/>
    </row>
    <row r="407" spans="1:12" ht="15" customHeight="1" x14ac:dyDescent="0.25">
      <c r="A407" s="233" t="s">
        <v>1203</v>
      </c>
      <c r="B407" s="231" t="s">
        <v>801</v>
      </c>
      <c r="C407" s="29"/>
      <c r="D407" s="29"/>
      <c r="E407" s="29"/>
      <c r="F407" s="29"/>
      <c r="G407" s="29"/>
      <c r="H407" s="69"/>
      <c r="I407" s="5"/>
      <c r="L407" s="2"/>
    </row>
    <row r="408" spans="1:12" ht="15" customHeight="1" x14ac:dyDescent="0.25">
      <c r="A408" s="233" t="s">
        <v>1204</v>
      </c>
      <c r="B408" s="231" t="s">
        <v>802</v>
      </c>
      <c r="C408" s="29"/>
      <c r="D408" s="29"/>
      <c r="E408" s="29"/>
      <c r="F408" s="29"/>
      <c r="G408" s="29"/>
      <c r="H408" s="69"/>
      <c r="I408" s="5"/>
      <c r="L408" s="2"/>
    </row>
    <row r="409" spans="1:12" ht="15" customHeight="1" x14ac:dyDescent="0.25">
      <c r="A409" s="234" t="s">
        <v>1205</v>
      </c>
      <c r="B409" s="231" t="s">
        <v>803</v>
      </c>
      <c r="C409" s="29"/>
      <c r="D409" s="29"/>
      <c r="E409" s="29"/>
      <c r="F409" s="29"/>
      <c r="G409" s="29"/>
      <c r="H409" s="69"/>
      <c r="I409" s="5"/>
      <c r="L409" s="2"/>
    </row>
    <row r="410" spans="1:12" ht="15" customHeight="1" x14ac:dyDescent="0.25">
      <c r="A410" s="234" t="s">
        <v>1206</v>
      </c>
      <c r="B410" s="231" t="s">
        <v>804</v>
      </c>
      <c r="C410" s="29"/>
      <c r="D410" s="29"/>
      <c r="E410" s="29"/>
      <c r="F410" s="29"/>
      <c r="G410" s="29"/>
      <c r="H410" s="69"/>
      <c r="I410" s="5"/>
      <c r="L410" s="2"/>
    </row>
    <row r="411" spans="1:12" ht="15" customHeight="1" x14ac:dyDescent="0.25">
      <c r="A411" s="234" t="s">
        <v>1207</v>
      </c>
      <c r="B411" s="231" t="s">
        <v>805</v>
      </c>
      <c r="C411" s="29"/>
      <c r="D411" s="29"/>
      <c r="E411" s="29"/>
      <c r="F411" s="29"/>
      <c r="G411" s="29"/>
      <c r="H411" s="69"/>
      <c r="I411" s="5"/>
      <c r="L411" s="2"/>
    </row>
    <row r="412" spans="1:12" ht="15" customHeight="1" x14ac:dyDescent="0.25">
      <c r="A412" s="234" t="s">
        <v>1208</v>
      </c>
      <c r="B412" s="231" t="s">
        <v>806</v>
      </c>
      <c r="C412" s="29"/>
      <c r="D412" s="29"/>
      <c r="E412" s="29"/>
      <c r="F412" s="29"/>
      <c r="G412" s="29"/>
      <c r="H412" s="69"/>
      <c r="I412" s="5"/>
      <c r="L412" s="2"/>
    </row>
    <row r="413" spans="1:12" ht="4.5" customHeight="1" x14ac:dyDescent="0.25">
      <c r="A413" s="5"/>
      <c r="B413" s="33"/>
      <c r="C413" s="29"/>
      <c r="D413" s="29"/>
      <c r="E413" s="29"/>
      <c r="F413" s="29"/>
      <c r="G413" s="29"/>
      <c r="H413" s="69"/>
      <c r="I413" s="5"/>
    </row>
    <row r="414" spans="1:12" ht="54" customHeight="1" x14ac:dyDescent="0.25">
      <c r="A414" s="333" t="s">
        <v>1807</v>
      </c>
      <c r="B414" s="333"/>
      <c r="C414" s="333"/>
      <c r="D414" s="333"/>
      <c r="E414" s="333"/>
      <c r="F414" s="333"/>
      <c r="G414" s="333"/>
      <c r="H414" s="333"/>
      <c r="I414" s="333"/>
      <c r="J414" s="333"/>
    </row>
    <row r="415" spans="1:12" s="271" customFormat="1" ht="15.6" customHeight="1" x14ac:dyDescent="0.25">
      <c r="A415" s="332" t="s">
        <v>807</v>
      </c>
      <c r="B415" s="332"/>
      <c r="C415" s="332"/>
      <c r="D415" s="332"/>
      <c r="E415" s="332"/>
      <c r="F415" s="332"/>
      <c r="G415" s="332"/>
      <c r="H415" s="332"/>
      <c r="I415" s="332"/>
      <c r="J415" s="270"/>
    </row>
    <row r="416" spans="1:12" s="271" customFormat="1" ht="15.6" customHeight="1" x14ac:dyDescent="0.25">
      <c r="A416" s="332" t="s">
        <v>1810</v>
      </c>
      <c r="B416" s="332"/>
      <c r="C416" s="332"/>
      <c r="D416" s="332"/>
      <c r="E416" s="332"/>
      <c r="F416" s="332"/>
      <c r="G416" s="332"/>
      <c r="H416" s="332"/>
      <c r="I416" s="332"/>
      <c r="J416" s="332"/>
    </row>
    <row r="417" spans="1:11" s="271" customFormat="1" ht="15.6" customHeight="1" x14ac:dyDescent="0.25">
      <c r="A417" s="272" t="s">
        <v>1952</v>
      </c>
      <c r="B417" s="273"/>
      <c r="C417" s="273"/>
      <c r="D417" s="273"/>
      <c r="E417" s="273"/>
      <c r="F417" s="273"/>
      <c r="G417" s="273"/>
      <c r="H417" s="273"/>
      <c r="I417" s="273"/>
      <c r="J417" s="273"/>
    </row>
    <row r="418" spans="1:11" s="271" customFormat="1" x14ac:dyDescent="0.25">
      <c r="A418" s="332" t="s">
        <v>1312</v>
      </c>
      <c r="B418" s="332"/>
      <c r="C418" s="332"/>
      <c r="D418" s="332"/>
      <c r="E418" s="332"/>
      <c r="F418" s="332"/>
      <c r="G418" s="332"/>
      <c r="H418" s="332"/>
      <c r="I418" s="332"/>
      <c r="J418" s="270"/>
    </row>
    <row r="419" spans="1:11" ht="27" customHeight="1" x14ac:dyDescent="0.25">
      <c r="A419" s="334" t="s">
        <v>1557</v>
      </c>
      <c r="B419" s="335"/>
      <c r="C419" s="335"/>
      <c r="D419" s="335"/>
      <c r="E419" s="335"/>
      <c r="F419" s="335"/>
      <c r="G419" s="335"/>
      <c r="H419" s="335"/>
      <c r="I419" s="335"/>
      <c r="J419" s="335"/>
    </row>
    <row r="420" spans="1:11" x14ac:dyDescent="0.25">
      <c r="A420" s="33" t="s">
        <v>2021</v>
      </c>
      <c r="C420" s="325"/>
      <c r="D420" s="325"/>
      <c r="E420" s="325"/>
      <c r="F420" s="325"/>
      <c r="G420" s="325"/>
      <c r="H420" s="326"/>
      <c r="I420" s="8"/>
      <c r="J420" s="8"/>
      <c r="K420" s="8"/>
    </row>
    <row r="421" spans="1:11" x14ac:dyDescent="0.25">
      <c r="C421" s="3"/>
      <c r="D421" s="3"/>
      <c r="E421" s="3"/>
      <c r="F421" s="3"/>
      <c r="G421" s="3"/>
    </row>
    <row r="422" spans="1:11" x14ac:dyDescent="0.25">
      <c r="C422" s="3"/>
      <c r="D422" s="3"/>
      <c r="E422" s="3"/>
      <c r="F422" s="3"/>
      <c r="G422" s="3"/>
    </row>
    <row r="423" spans="1:11" x14ac:dyDescent="0.25">
      <c r="C423" s="3"/>
      <c r="D423" s="3"/>
      <c r="E423" s="3"/>
      <c r="F423" s="3"/>
      <c r="G423" s="3"/>
    </row>
    <row r="424" spans="1:11" x14ac:dyDescent="0.25">
      <c r="C424" s="3"/>
      <c r="D424" s="3"/>
      <c r="E424" s="3"/>
      <c r="F424" s="3"/>
      <c r="G424" s="3"/>
    </row>
    <row r="425" spans="1:11" x14ac:dyDescent="0.25">
      <c r="C425" s="3"/>
      <c r="D425" s="3"/>
      <c r="E425" s="3"/>
      <c r="F425" s="3"/>
      <c r="G425" s="3"/>
    </row>
    <row r="426" spans="1:11" x14ac:dyDescent="0.25">
      <c r="C426" s="3"/>
      <c r="D426" s="3"/>
      <c r="E426" s="3"/>
      <c r="F426" s="3"/>
      <c r="G426" s="3"/>
    </row>
    <row r="427" spans="1:11" x14ac:dyDescent="0.25">
      <c r="C427" s="3"/>
      <c r="D427" s="3"/>
      <c r="E427" s="3"/>
      <c r="F427" s="3"/>
      <c r="G427" s="3"/>
    </row>
    <row r="428" spans="1:11" x14ac:dyDescent="0.25">
      <c r="C428" s="3"/>
      <c r="D428" s="3"/>
      <c r="E428" s="3"/>
      <c r="F428" s="3"/>
      <c r="G428" s="3"/>
    </row>
    <row r="429" spans="1:11" x14ac:dyDescent="0.25">
      <c r="C429" s="3"/>
      <c r="D429" s="3"/>
      <c r="E429" s="3"/>
      <c r="F429" s="3"/>
      <c r="G429" s="3"/>
    </row>
    <row r="430" spans="1:11" x14ac:dyDescent="0.25">
      <c r="C430" s="3"/>
      <c r="D430" s="3"/>
      <c r="E430" s="3"/>
      <c r="F430" s="3"/>
      <c r="G430" s="3"/>
    </row>
    <row r="431" spans="1:11" x14ac:dyDescent="0.25">
      <c r="C431" s="3"/>
      <c r="D431" s="3"/>
      <c r="E431" s="3"/>
      <c r="F431" s="3"/>
      <c r="G431" s="3"/>
    </row>
    <row r="432" spans="1:11" x14ac:dyDescent="0.25">
      <c r="C432" s="3"/>
      <c r="D432" s="3"/>
      <c r="E432" s="3"/>
      <c r="F432" s="3"/>
      <c r="G432" s="3"/>
    </row>
    <row r="433" spans="3:7" x14ac:dyDescent="0.25">
      <c r="C433" s="3"/>
      <c r="D433" s="3"/>
      <c r="E433" s="3"/>
      <c r="F433" s="3"/>
      <c r="G433" s="3"/>
    </row>
    <row r="434" spans="3:7" x14ac:dyDescent="0.25">
      <c r="C434" s="3"/>
      <c r="D434" s="3"/>
      <c r="E434" s="3"/>
      <c r="F434" s="3"/>
      <c r="G434" s="3"/>
    </row>
    <row r="435" spans="3:7" x14ac:dyDescent="0.25">
      <c r="C435" s="3"/>
      <c r="D435" s="3"/>
      <c r="E435" s="3"/>
      <c r="F435" s="3"/>
      <c r="G435" s="3"/>
    </row>
    <row r="436" spans="3:7" x14ac:dyDescent="0.25">
      <c r="C436" s="3"/>
      <c r="D436" s="3"/>
      <c r="E436" s="3"/>
      <c r="F436" s="3"/>
      <c r="G436" s="3"/>
    </row>
    <row r="437" spans="3:7" x14ac:dyDescent="0.25">
      <c r="C437" s="3"/>
      <c r="D437" s="3"/>
      <c r="E437" s="3"/>
      <c r="F437" s="3"/>
      <c r="G437" s="3"/>
    </row>
    <row r="438" spans="3:7" x14ac:dyDescent="0.25">
      <c r="C438" s="3"/>
      <c r="D438" s="3"/>
      <c r="E438" s="3"/>
      <c r="F438" s="3"/>
      <c r="G438" s="3"/>
    </row>
    <row r="439" spans="3:7" x14ac:dyDescent="0.25">
      <c r="C439" s="3"/>
      <c r="D439" s="3"/>
      <c r="E439" s="3"/>
      <c r="F439" s="3"/>
      <c r="G439" s="3"/>
    </row>
    <row r="440" spans="3:7" x14ac:dyDescent="0.25">
      <c r="C440" s="3"/>
      <c r="D440" s="3"/>
      <c r="E440" s="3"/>
      <c r="F440" s="3"/>
      <c r="G440" s="3"/>
    </row>
    <row r="441" spans="3:7" x14ac:dyDescent="0.25">
      <c r="C441" s="3"/>
      <c r="D441" s="3"/>
      <c r="E441" s="3"/>
      <c r="F441" s="3"/>
      <c r="G441" s="3"/>
    </row>
    <row r="442" spans="3:7" x14ac:dyDescent="0.25">
      <c r="C442" s="3"/>
      <c r="D442" s="3"/>
      <c r="E442" s="3"/>
      <c r="F442" s="3"/>
      <c r="G442" s="3"/>
    </row>
    <row r="443" spans="3:7" x14ac:dyDescent="0.25">
      <c r="C443" s="3"/>
      <c r="D443" s="3"/>
      <c r="E443" s="3"/>
      <c r="F443" s="3"/>
      <c r="G443" s="3"/>
    </row>
    <row r="444" spans="3:7" x14ac:dyDescent="0.25">
      <c r="C444" s="3"/>
      <c r="D444" s="3"/>
      <c r="E444" s="3"/>
      <c r="F444" s="3"/>
      <c r="G444" s="3"/>
    </row>
    <row r="445" spans="3:7" x14ac:dyDescent="0.25">
      <c r="C445" s="3"/>
      <c r="D445" s="3"/>
      <c r="E445" s="3"/>
      <c r="F445" s="3"/>
      <c r="G445" s="3"/>
    </row>
    <row r="446" spans="3:7" x14ac:dyDescent="0.25">
      <c r="C446" s="3"/>
      <c r="D446" s="3"/>
      <c r="E446" s="3"/>
      <c r="F446" s="3"/>
      <c r="G446" s="3"/>
    </row>
    <row r="447" spans="3:7" x14ac:dyDescent="0.25">
      <c r="C447" s="3"/>
      <c r="D447" s="3"/>
      <c r="E447" s="3"/>
      <c r="F447" s="3"/>
      <c r="G447" s="3"/>
    </row>
    <row r="448" spans="3:7" x14ac:dyDescent="0.25">
      <c r="C448" s="3"/>
      <c r="D448" s="3"/>
      <c r="E448" s="3"/>
      <c r="F448" s="3"/>
      <c r="G448" s="3"/>
    </row>
    <row r="449" spans="3:7" x14ac:dyDescent="0.25">
      <c r="C449" s="3"/>
      <c r="D449" s="3"/>
      <c r="E449" s="3"/>
      <c r="F449" s="3"/>
      <c r="G449" s="3"/>
    </row>
    <row r="450" spans="3:7" x14ac:dyDescent="0.25">
      <c r="C450" s="3"/>
      <c r="D450" s="3"/>
      <c r="E450" s="3"/>
      <c r="F450" s="3"/>
      <c r="G450" s="3"/>
    </row>
    <row r="451" spans="3:7" x14ac:dyDescent="0.25">
      <c r="C451" s="3"/>
      <c r="D451" s="3"/>
      <c r="E451" s="3"/>
      <c r="F451" s="3"/>
      <c r="G451" s="3"/>
    </row>
    <row r="452" spans="3:7" x14ac:dyDescent="0.25">
      <c r="C452" s="3"/>
      <c r="D452" s="3"/>
      <c r="E452" s="3"/>
      <c r="F452" s="3"/>
      <c r="G452" s="3"/>
    </row>
    <row r="453" spans="3:7" x14ac:dyDescent="0.25">
      <c r="C453" s="3"/>
      <c r="D453" s="3"/>
      <c r="E453" s="3"/>
      <c r="F453" s="3"/>
      <c r="G453" s="3"/>
    </row>
    <row r="454" spans="3:7" x14ac:dyDescent="0.25">
      <c r="C454" s="3"/>
      <c r="D454" s="3"/>
      <c r="E454" s="3"/>
      <c r="F454" s="3"/>
      <c r="G454" s="3"/>
    </row>
    <row r="455" spans="3:7" x14ac:dyDescent="0.25">
      <c r="C455" s="3"/>
      <c r="D455" s="3"/>
      <c r="E455" s="3"/>
      <c r="F455" s="3"/>
      <c r="G455" s="3"/>
    </row>
    <row r="456" spans="3:7" x14ac:dyDescent="0.25">
      <c r="C456" s="3"/>
      <c r="D456" s="3"/>
      <c r="E456" s="3"/>
      <c r="F456" s="3"/>
      <c r="G456" s="3"/>
    </row>
    <row r="457" spans="3:7" x14ac:dyDescent="0.25">
      <c r="C457" s="3"/>
      <c r="D457" s="3"/>
      <c r="E457" s="3"/>
      <c r="F457" s="3"/>
      <c r="G457" s="3"/>
    </row>
    <row r="458" spans="3:7" x14ac:dyDescent="0.25">
      <c r="C458" s="3"/>
      <c r="D458" s="3"/>
      <c r="E458" s="3"/>
      <c r="F458" s="3"/>
      <c r="G458" s="3"/>
    </row>
    <row r="459" spans="3:7" x14ac:dyDescent="0.25">
      <c r="C459" s="3"/>
      <c r="D459" s="3"/>
      <c r="E459" s="3"/>
      <c r="F459" s="3"/>
      <c r="G459" s="3"/>
    </row>
    <row r="460" spans="3:7" x14ac:dyDescent="0.25">
      <c r="C460" s="3"/>
      <c r="D460" s="3"/>
      <c r="E460" s="3"/>
      <c r="F460" s="3"/>
      <c r="G460" s="3"/>
    </row>
    <row r="461" spans="3:7" x14ac:dyDescent="0.25">
      <c r="C461" s="3"/>
      <c r="D461" s="3"/>
      <c r="E461" s="3"/>
      <c r="F461" s="3"/>
      <c r="G461" s="3"/>
    </row>
    <row r="462" spans="3:7" x14ac:dyDescent="0.25">
      <c r="C462" s="3"/>
      <c r="D462" s="3"/>
      <c r="E462" s="3"/>
      <c r="F462" s="3"/>
      <c r="G462" s="3"/>
    </row>
    <row r="463" spans="3:7" x14ac:dyDescent="0.25">
      <c r="C463" s="3"/>
      <c r="D463" s="3"/>
      <c r="E463" s="3"/>
      <c r="F463" s="3"/>
      <c r="G463" s="3"/>
    </row>
    <row r="464" spans="3:7" x14ac:dyDescent="0.25">
      <c r="C464" s="3"/>
      <c r="D464" s="3"/>
      <c r="E464" s="3"/>
      <c r="F464" s="3"/>
      <c r="G464" s="3"/>
    </row>
    <row r="465" spans="3:7" x14ac:dyDescent="0.25">
      <c r="C465" s="3"/>
      <c r="D465" s="3"/>
      <c r="E465" s="3"/>
      <c r="F465" s="3"/>
      <c r="G465" s="3"/>
    </row>
    <row r="466" spans="3:7" x14ac:dyDescent="0.25">
      <c r="C466" s="3"/>
      <c r="D466" s="3"/>
      <c r="E466" s="3"/>
      <c r="F466" s="3"/>
      <c r="G466" s="3"/>
    </row>
    <row r="467" spans="3:7" x14ac:dyDescent="0.25">
      <c r="C467" s="3"/>
      <c r="D467" s="3"/>
      <c r="E467" s="3"/>
      <c r="F467" s="3"/>
      <c r="G467" s="3"/>
    </row>
    <row r="468" spans="3:7" x14ac:dyDescent="0.25">
      <c r="C468" s="3"/>
      <c r="D468" s="3"/>
      <c r="E468" s="3"/>
      <c r="F468" s="3"/>
      <c r="G468" s="3"/>
    </row>
    <row r="469" spans="3:7" x14ac:dyDescent="0.25">
      <c r="C469" s="3"/>
      <c r="D469" s="3"/>
      <c r="E469" s="3"/>
      <c r="F469" s="3"/>
      <c r="G469" s="3"/>
    </row>
    <row r="470" spans="3:7" x14ac:dyDescent="0.25">
      <c r="C470" s="3"/>
      <c r="D470" s="3"/>
      <c r="E470" s="3"/>
      <c r="F470" s="3"/>
      <c r="G470" s="3"/>
    </row>
    <row r="471" spans="3:7" x14ac:dyDescent="0.25">
      <c r="C471" s="3"/>
      <c r="D471" s="3"/>
      <c r="E471" s="3"/>
      <c r="F471" s="3"/>
      <c r="G471" s="3"/>
    </row>
    <row r="472" spans="3:7" x14ac:dyDescent="0.25">
      <c r="C472" s="3"/>
      <c r="D472" s="3"/>
      <c r="E472" s="3"/>
      <c r="F472" s="3"/>
      <c r="G472" s="3"/>
    </row>
    <row r="473" spans="3:7" x14ac:dyDescent="0.25">
      <c r="C473" s="3"/>
      <c r="D473" s="3"/>
      <c r="E473" s="3"/>
      <c r="F473" s="3"/>
      <c r="G473" s="3"/>
    </row>
    <row r="474" spans="3:7" x14ac:dyDescent="0.25">
      <c r="C474" s="3"/>
      <c r="D474" s="3"/>
      <c r="E474" s="3"/>
      <c r="F474" s="3"/>
      <c r="G474" s="3"/>
    </row>
    <row r="475" spans="3:7" x14ac:dyDescent="0.25">
      <c r="C475" s="3"/>
      <c r="D475" s="3"/>
      <c r="E475" s="3"/>
      <c r="F475" s="3"/>
      <c r="G475" s="3"/>
    </row>
    <row r="476" spans="3:7" x14ac:dyDescent="0.25">
      <c r="C476" s="3"/>
      <c r="D476" s="3"/>
      <c r="E476" s="3"/>
      <c r="F476" s="3"/>
      <c r="G476" s="3"/>
    </row>
    <row r="477" spans="3:7" x14ac:dyDescent="0.25">
      <c r="C477" s="3"/>
      <c r="D477" s="3"/>
      <c r="E477" s="3"/>
      <c r="F477" s="3"/>
      <c r="G477" s="3"/>
    </row>
    <row r="478" spans="3:7" x14ac:dyDescent="0.25">
      <c r="C478" s="3"/>
      <c r="D478" s="3"/>
      <c r="E478" s="3"/>
      <c r="F478" s="3"/>
      <c r="G478" s="3"/>
    </row>
    <row r="479" spans="3:7" x14ac:dyDescent="0.25">
      <c r="C479" s="3"/>
      <c r="D479" s="3"/>
      <c r="E479" s="3"/>
      <c r="F479" s="3"/>
      <c r="G479" s="3"/>
    </row>
    <row r="480" spans="3:7" x14ac:dyDescent="0.25">
      <c r="C480" s="3"/>
      <c r="D480" s="3"/>
      <c r="E480" s="3"/>
      <c r="F480" s="3"/>
      <c r="G480" s="3"/>
    </row>
    <row r="481" spans="3:7" x14ac:dyDescent="0.25">
      <c r="C481" s="3"/>
      <c r="D481" s="3"/>
      <c r="E481" s="3"/>
      <c r="F481" s="3"/>
      <c r="G481" s="3"/>
    </row>
    <row r="482" spans="3:7" x14ac:dyDescent="0.25">
      <c r="C482" s="3"/>
      <c r="D482" s="3"/>
      <c r="E482" s="3"/>
      <c r="F482" s="3"/>
      <c r="G482" s="3"/>
    </row>
    <row r="483" spans="3:7" x14ac:dyDescent="0.25">
      <c r="C483" s="3"/>
      <c r="D483" s="3"/>
      <c r="E483" s="3"/>
      <c r="F483" s="3"/>
      <c r="G483" s="3"/>
    </row>
    <row r="484" spans="3:7" x14ac:dyDescent="0.25">
      <c r="C484" s="3"/>
      <c r="D484" s="3"/>
      <c r="E484" s="3"/>
      <c r="F484" s="3"/>
      <c r="G484" s="3"/>
    </row>
    <row r="485" spans="3:7" x14ac:dyDescent="0.25">
      <c r="C485" s="3"/>
      <c r="D485" s="3"/>
      <c r="E485" s="3"/>
      <c r="F485" s="3"/>
      <c r="G485" s="3"/>
    </row>
    <row r="486" spans="3:7" x14ac:dyDescent="0.25">
      <c r="C486" s="3"/>
      <c r="D486" s="3"/>
      <c r="E486" s="3"/>
      <c r="F486" s="3"/>
      <c r="G486" s="3"/>
    </row>
    <row r="487" spans="3:7" x14ac:dyDescent="0.25">
      <c r="C487" s="3"/>
      <c r="D487" s="3"/>
      <c r="E487" s="3"/>
      <c r="F487" s="3"/>
      <c r="G487" s="3"/>
    </row>
    <row r="488" spans="3:7" x14ac:dyDescent="0.25">
      <c r="C488" s="3"/>
      <c r="D488" s="3"/>
      <c r="E488" s="3"/>
      <c r="F488" s="3"/>
      <c r="G488" s="3"/>
    </row>
    <row r="489" spans="3:7" x14ac:dyDescent="0.25">
      <c r="C489" s="3"/>
      <c r="D489" s="3"/>
      <c r="E489" s="3"/>
      <c r="F489" s="3"/>
      <c r="G489" s="3"/>
    </row>
    <row r="490" spans="3:7" x14ac:dyDescent="0.25">
      <c r="C490" s="3"/>
      <c r="D490" s="3"/>
      <c r="E490" s="3"/>
      <c r="F490" s="3"/>
      <c r="G490" s="3"/>
    </row>
    <row r="491" spans="3:7" x14ac:dyDescent="0.25">
      <c r="C491" s="3"/>
      <c r="D491" s="3"/>
      <c r="E491" s="3"/>
      <c r="F491" s="3"/>
      <c r="G491" s="3"/>
    </row>
    <row r="492" spans="3:7" x14ac:dyDescent="0.25">
      <c r="C492" s="3"/>
      <c r="D492" s="3"/>
      <c r="E492" s="3"/>
      <c r="F492" s="3"/>
      <c r="G492" s="3"/>
    </row>
    <row r="493" spans="3:7" x14ac:dyDescent="0.25">
      <c r="C493" s="3"/>
      <c r="D493" s="3"/>
      <c r="E493" s="3"/>
      <c r="F493" s="3"/>
      <c r="G493" s="3"/>
    </row>
    <row r="494" spans="3:7" x14ac:dyDescent="0.25">
      <c r="C494" s="3"/>
      <c r="D494" s="3"/>
      <c r="E494" s="3"/>
      <c r="F494" s="3"/>
      <c r="G494" s="3"/>
    </row>
    <row r="495" spans="3:7" x14ac:dyDescent="0.25">
      <c r="C495" s="3"/>
      <c r="D495" s="3"/>
      <c r="E495" s="3"/>
      <c r="F495" s="3"/>
      <c r="G495" s="3"/>
    </row>
    <row r="496" spans="3:7" x14ac:dyDescent="0.25">
      <c r="C496" s="3"/>
      <c r="D496" s="3"/>
      <c r="E496" s="3"/>
      <c r="F496" s="3"/>
      <c r="G496" s="3"/>
    </row>
    <row r="497" spans="3:7" x14ac:dyDescent="0.25">
      <c r="C497" s="3"/>
      <c r="D497" s="3"/>
      <c r="E497" s="3"/>
      <c r="F497" s="3"/>
      <c r="G497" s="3"/>
    </row>
    <row r="498" spans="3:7" x14ac:dyDescent="0.25">
      <c r="C498" s="3"/>
      <c r="D498" s="3"/>
      <c r="E498" s="3"/>
      <c r="F498" s="3"/>
      <c r="G498" s="3"/>
    </row>
    <row r="499" spans="3:7" x14ac:dyDescent="0.25">
      <c r="C499" s="3"/>
      <c r="D499" s="3"/>
      <c r="E499" s="3"/>
      <c r="F499" s="3"/>
      <c r="G499" s="3"/>
    </row>
    <row r="500" spans="3:7" x14ac:dyDescent="0.25">
      <c r="C500" s="3"/>
      <c r="D500" s="3"/>
      <c r="E500" s="3"/>
      <c r="F500" s="3"/>
      <c r="G500" s="3"/>
    </row>
    <row r="501" spans="3:7" x14ac:dyDescent="0.25">
      <c r="C501" s="3"/>
      <c r="D501" s="3"/>
      <c r="E501" s="3"/>
      <c r="F501" s="3"/>
      <c r="G501" s="3"/>
    </row>
    <row r="502" spans="3:7" x14ac:dyDescent="0.25">
      <c r="C502" s="3"/>
      <c r="D502" s="3"/>
      <c r="E502" s="3"/>
      <c r="F502" s="3"/>
      <c r="G502" s="3"/>
    </row>
    <row r="503" spans="3:7" x14ac:dyDescent="0.25">
      <c r="C503" s="3"/>
      <c r="D503" s="3"/>
      <c r="E503" s="3"/>
      <c r="F503" s="3"/>
      <c r="G503" s="3"/>
    </row>
    <row r="504" spans="3:7" x14ac:dyDescent="0.25">
      <c r="C504" s="3"/>
      <c r="D504" s="3"/>
      <c r="E504" s="3"/>
      <c r="F504" s="3"/>
      <c r="G504" s="3"/>
    </row>
    <row r="505" spans="3:7" x14ac:dyDescent="0.25">
      <c r="C505" s="3"/>
      <c r="D505" s="3"/>
      <c r="E505" s="3"/>
      <c r="F505" s="3"/>
      <c r="G505" s="3"/>
    </row>
    <row r="506" spans="3:7" x14ac:dyDescent="0.25">
      <c r="C506" s="3"/>
      <c r="D506" s="3"/>
      <c r="E506" s="3"/>
      <c r="F506" s="3"/>
      <c r="G506" s="3"/>
    </row>
    <row r="507" spans="3:7" x14ac:dyDescent="0.25">
      <c r="C507" s="3"/>
      <c r="D507" s="3"/>
      <c r="E507" s="3"/>
      <c r="F507" s="3"/>
      <c r="G507" s="3"/>
    </row>
    <row r="508" spans="3:7" x14ac:dyDescent="0.25">
      <c r="C508" s="3"/>
      <c r="D508" s="3"/>
      <c r="E508" s="3"/>
      <c r="F508" s="3"/>
      <c r="G508" s="3"/>
    </row>
    <row r="509" spans="3:7" x14ac:dyDescent="0.25">
      <c r="C509" s="3"/>
      <c r="D509" s="3"/>
      <c r="E509" s="3"/>
      <c r="F509" s="3"/>
      <c r="G509" s="3"/>
    </row>
    <row r="510" spans="3:7" x14ac:dyDescent="0.25">
      <c r="C510" s="3"/>
      <c r="D510" s="3"/>
      <c r="E510" s="3"/>
      <c r="F510" s="3"/>
      <c r="G510" s="3"/>
    </row>
    <row r="511" spans="3:7" x14ac:dyDescent="0.25">
      <c r="C511" s="3"/>
      <c r="D511" s="3"/>
      <c r="E511" s="3"/>
      <c r="F511" s="3"/>
      <c r="G511" s="3"/>
    </row>
    <row r="512" spans="3:7" x14ac:dyDescent="0.25">
      <c r="C512" s="3"/>
      <c r="D512" s="3"/>
      <c r="E512" s="3"/>
      <c r="F512" s="3"/>
      <c r="G512" s="3"/>
    </row>
    <row r="513" spans="3:7" x14ac:dyDescent="0.25">
      <c r="C513" s="3"/>
      <c r="D513" s="3"/>
      <c r="E513" s="3"/>
      <c r="F513" s="3"/>
      <c r="G513" s="3"/>
    </row>
    <row r="514" spans="3:7" x14ac:dyDescent="0.25">
      <c r="C514" s="3"/>
      <c r="D514" s="3"/>
      <c r="E514" s="3"/>
      <c r="F514" s="3"/>
      <c r="G514" s="3"/>
    </row>
    <row r="515" spans="3:7" x14ac:dyDescent="0.25">
      <c r="C515" s="3"/>
      <c r="D515" s="3"/>
      <c r="E515" s="3"/>
      <c r="F515" s="3"/>
      <c r="G515" s="3"/>
    </row>
    <row r="516" spans="3:7" x14ac:dyDescent="0.25">
      <c r="C516" s="3"/>
      <c r="D516" s="3"/>
      <c r="E516" s="3"/>
      <c r="F516" s="3"/>
      <c r="G516" s="3"/>
    </row>
    <row r="517" spans="3:7" x14ac:dyDescent="0.25">
      <c r="C517" s="3"/>
      <c r="D517" s="3"/>
      <c r="E517" s="3"/>
      <c r="F517" s="3"/>
      <c r="G517" s="3"/>
    </row>
    <row r="518" spans="3:7" x14ac:dyDescent="0.25">
      <c r="C518" s="3"/>
      <c r="D518" s="3"/>
      <c r="E518" s="3"/>
      <c r="F518" s="3"/>
      <c r="G518" s="3"/>
    </row>
    <row r="519" spans="3:7" x14ac:dyDescent="0.25">
      <c r="C519" s="3"/>
      <c r="D519" s="3"/>
      <c r="E519" s="3"/>
      <c r="F519" s="3"/>
      <c r="G519" s="3"/>
    </row>
    <row r="520" spans="3:7" x14ac:dyDescent="0.25">
      <c r="C520" s="3"/>
      <c r="D520" s="3"/>
      <c r="E520" s="3"/>
      <c r="F520" s="3"/>
      <c r="G520" s="3"/>
    </row>
    <row r="521" spans="3:7" x14ac:dyDescent="0.25">
      <c r="C521" s="3"/>
      <c r="D521" s="3"/>
      <c r="E521" s="3"/>
      <c r="F521" s="3"/>
      <c r="G521" s="3"/>
    </row>
    <row r="522" spans="3:7" x14ac:dyDescent="0.25">
      <c r="C522" s="3"/>
      <c r="D522" s="3"/>
      <c r="E522" s="3"/>
      <c r="F522" s="3"/>
      <c r="G522" s="3"/>
    </row>
    <row r="523" spans="3:7" x14ac:dyDescent="0.25">
      <c r="C523" s="3"/>
      <c r="D523" s="3"/>
      <c r="E523" s="3"/>
      <c r="F523" s="3"/>
      <c r="G523" s="3"/>
    </row>
    <row r="524" spans="3:7" x14ac:dyDescent="0.25">
      <c r="C524" s="3"/>
      <c r="D524" s="3"/>
      <c r="E524" s="3"/>
      <c r="F524" s="3"/>
      <c r="G524" s="3"/>
    </row>
    <row r="525" spans="3:7" x14ac:dyDescent="0.25">
      <c r="C525" s="3"/>
      <c r="D525" s="3"/>
      <c r="E525" s="3"/>
      <c r="F525" s="3"/>
      <c r="G525" s="3"/>
    </row>
    <row r="526" spans="3:7" x14ac:dyDescent="0.25">
      <c r="C526" s="3"/>
      <c r="D526" s="3"/>
      <c r="E526" s="3"/>
      <c r="F526" s="3"/>
      <c r="G526" s="3"/>
    </row>
    <row r="527" spans="3:7" x14ac:dyDescent="0.25">
      <c r="C527" s="3"/>
      <c r="D527" s="3"/>
      <c r="E527" s="3"/>
      <c r="F527" s="3"/>
      <c r="G527" s="3"/>
    </row>
  </sheetData>
  <sheetProtection algorithmName="SHA-512" hashValue="+E69y3zGchd2pRt71+qcEYGw/3KShNJKabzn3GyrCSRTrye5D6K22JgyC+hPvYSkCJ2DHiHllpsd0f5BQVOXkA==" saltValue="TVBcM6kwHFVfxrz3WhGGrg==" spinCount="100000" sheet="1" objects="1" scenarios="1"/>
  <sortState xmlns:xlrd2="http://schemas.microsoft.com/office/spreadsheetml/2017/richdata2" ref="A380:HL395">
    <sortCondition ref="B380:B395"/>
  </sortState>
  <mergeCells count="5">
    <mergeCell ref="A415:I415"/>
    <mergeCell ref="A416:J416"/>
    <mergeCell ref="A418:I418"/>
    <mergeCell ref="A414:J414"/>
    <mergeCell ref="A419:J419"/>
  </mergeCells>
  <phoneticPr fontId="0" type="noConversion"/>
  <hyperlinks>
    <hyperlink ref="A417" r:id="rId1" display="https://www.wrapinvest.com.au/assets/wrap/wrapinvest/documents/comms/performance-test-oasis.pdf" xr:uid="{BA839091-036C-456B-A34D-05BA80071480}"/>
  </hyperlinks>
  <printOptions horizontalCentered="1"/>
  <pageMargins left="0.74803149606299213" right="0.74803149606299213" top="0.98425196850393704" bottom="0.98425196850393704" header="0.51181102362204722" footer="0.51181102362204722"/>
  <pageSetup paperSize="9" scale="80" fitToHeight="6"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J518"/>
  <sheetViews>
    <sheetView showGridLines="0" zoomScaleNormal="100" workbookViewId="0">
      <selection activeCell="B15" sqref="B15"/>
    </sheetView>
  </sheetViews>
  <sheetFormatPr defaultColWidth="9.109375" defaultRowHeight="13.2" x14ac:dyDescent="0.25"/>
  <cols>
    <col min="1" max="1" width="9.88671875" style="18" customWidth="1"/>
    <col min="2" max="2" width="73.44140625" style="17" bestFit="1" customWidth="1"/>
    <col min="3" max="3" width="8.109375" style="18" customWidth="1"/>
    <col min="4" max="4" width="24.5546875" style="24" customWidth="1"/>
    <col min="5" max="5" width="14.88671875" style="25" customWidth="1"/>
    <col min="6" max="6" width="6.5546875" style="18" bestFit="1" customWidth="1"/>
    <col min="7" max="7" width="13.6640625" style="18" customWidth="1"/>
    <col min="8" max="8" width="2.5546875" style="17" customWidth="1"/>
    <col min="9" max="9" width="9.109375" style="17"/>
    <col min="10" max="10" width="2.44140625" style="17" customWidth="1"/>
    <col min="11" max="16384" width="9.109375" style="17"/>
  </cols>
  <sheetData>
    <row r="1" spans="1:10" ht="17.399999999999999" x14ac:dyDescent="0.3">
      <c r="A1" s="80" t="s">
        <v>2023</v>
      </c>
      <c r="B1" s="81"/>
      <c r="C1" s="117"/>
      <c r="D1" s="115"/>
      <c r="E1" s="321"/>
    </row>
    <row r="2" spans="1:10" ht="13.8" x14ac:dyDescent="0.25">
      <c r="A2" s="101" t="s">
        <v>481</v>
      </c>
      <c r="B2" s="79"/>
      <c r="C2" s="79"/>
      <c r="D2" s="105"/>
      <c r="E2" s="228"/>
      <c r="F2" s="23"/>
      <c r="G2" s="23"/>
    </row>
    <row r="3" spans="1:10" ht="13.8" x14ac:dyDescent="0.25">
      <c r="A3" s="101" t="s">
        <v>482</v>
      </c>
      <c r="B3" s="81"/>
      <c r="C3" s="79"/>
      <c r="D3" s="104"/>
      <c r="E3" s="228"/>
      <c r="F3" s="28"/>
      <c r="G3" s="28"/>
      <c r="I3" s="29"/>
      <c r="J3" s="29"/>
    </row>
    <row r="4" spans="1:10" ht="16.2" thickBot="1" x14ac:dyDescent="0.35">
      <c r="A4" s="102" t="s">
        <v>483</v>
      </c>
      <c r="B4" s="103"/>
      <c r="C4" s="103"/>
      <c r="D4" s="116"/>
      <c r="E4" s="322"/>
      <c r="F4" s="28"/>
      <c r="G4" s="28"/>
      <c r="I4" s="29"/>
      <c r="J4" s="29"/>
    </row>
    <row r="5" spans="1:10" ht="27" thickBot="1" x14ac:dyDescent="0.3">
      <c r="A5" s="189" t="s">
        <v>484</v>
      </c>
      <c r="B5" s="190" t="s">
        <v>485</v>
      </c>
      <c r="C5" s="191" t="s">
        <v>486</v>
      </c>
      <c r="D5" s="192" t="s">
        <v>487</v>
      </c>
      <c r="E5" s="226" t="s">
        <v>941</v>
      </c>
      <c r="F5" s="28"/>
      <c r="G5" s="28"/>
      <c r="I5" s="29"/>
      <c r="J5" s="29"/>
    </row>
    <row r="6" spans="1:10" ht="13.8" thickBot="1" x14ac:dyDescent="0.3">
      <c r="A6" s="193"/>
      <c r="B6" s="139" t="s">
        <v>953</v>
      </c>
      <c r="C6" s="194"/>
      <c r="D6" s="194"/>
      <c r="E6" s="227"/>
      <c r="F6" s="28"/>
      <c r="G6" s="28"/>
      <c r="I6" s="29"/>
      <c r="J6" s="29"/>
    </row>
    <row r="7" spans="1:10" x14ac:dyDescent="0.25">
      <c r="A7" s="195" t="s">
        <v>955</v>
      </c>
      <c r="B7" s="196" t="s">
        <v>983</v>
      </c>
      <c r="C7" s="149" t="s">
        <v>491</v>
      </c>
      <c r="D7" s="150" t="s">
        <v>491</v>
      </c>
      <c r="E7" s="138">
        <v>2.7000000000000001E-3</v>
      </c>
      <c r="F7" s="28"/>
      <c r="G7" s="28"/>
      <c r="I7" s="29"/>
      <c r="J7" s="29"/>
    </row>
    <row r="8" spans="1:10" x14ac:dyDescent="0.25">
      <c r="A8" s="151" t="s">
        <v>954</v>
      </c>
      <c r="B8" s="197" t="s">
        <v>984</v>
      </c>
      <c r="C8" s="153" t="s">
        <v>491</v>
      </c>
      <c r="D8" s="198" t="s">
        <v>491</v>
      </c>
      <c r="E8" s="138">
        <v>2.7000000000000001E-3</v>
      </c>
      <c r="F8" s="28"/>
      <c r="G8" s="28"/>
      <c r="I8" s="29"/>
      <c r="J8" s="29"/>
    </row>
    <row r="9" spans="1:10" x14ac:dyDescent="0.25">
      <c r="A9" s="151" t="s">
        <v>956</v>
      </c>
      <c r="B9" s="197" t="s">
        <v>985</v>
      </c>
      <c r="C9" s="153" t="s">
        <v>491</v>
      </c>
      <c r="D9" s="198" t="s">
        <v>491</v>
      </c>
      <c r="E9" s="138">
        <v>2.7000000000000001E-3</v>
      </c>
      <c r="F9" s="28"/>
      <c r="G9" s="28"/>
      <c r="I9" s="29"/>
      <c r="J9" s="29"/>
    </row>
    <row r="10" spans="1:10" ht="13.8" thickBot="1" x14ac:dyDescent="0.3">
      <c r="A10" s="199" t="s">
        <v>957</v>
      </c>
      <c r="B10" s="200" t="s">
        <v>986</v>
      </c>
      <c r="C10" s="201" t="s">
        <v>491</v>
      </c>
      <c r="D10" s="202" t="s">
        <v>491</v>
      </c>
      <c r="E10" s="138">
        <v>2.7000000000000001E-3</v>
      </c>
      <c r="F10" s="28"/>
      <c r="G10" s="28"/>
      <c r="I10" s="29"/>
      <c r="J10" s="29"/>
    </row>
    <row r="11" spans="1:10" ht="13.8" thickBot="1" x14ac:dyDescent="0.3">
      <c r="A11" s="193"/>
      <c r="B11" s="139" t="s">
        <v>29</v>
      </c>
      <c r="C11" s="194"/>
      <c r="D11" s="194"/>
      <c r="E11" s="227"/>
      <c r="F11" s="28"/>
      <c r="G11" s="28"/>
    </row>
    <row r="12" spans="1:10" ht="13.8" thickBot="1" x14ac:dyDescent="0.3">
      <c r="A12" s="203" t="s">
        <v>958</v>
      </c>
      <c r="B12" s="204" t="s">
        <v>959</v>
      </c>
      <c r="C12" s="205" t="s">
        <v>491</v>
      </c>
      <c r="D12" s="18" t="s">
        <v>491</v>
      </c>
      <c r="E12" s="138">
        <v>7.000000000000001E-4</v>
      </c>
      <c r="F12" s="28"/>
      <c r="G12" s="28"/>
      <c r="I12" s="29"/>
      <c r="J12" s="29"/>
    </row>
    <row r="13" spans="1:10" ht="13.8" thickBot="1" x14ac:dyDescent="0.3">
      <c r="A13" s="193"/>
      <c r="B13" s="139" t="s">
        <v>488</v>
      </c>
      <c r="C13" s="194"/>
      <c r="D13" s="194"/>
      <c r="E13" s="227"/>
      <c r="F13" s="28"/>
      <c r="G13" s="28"/>
    </row>
    <row r="14" spans="1:10" x14ac:dyDescent="0.25">
      <c r="A14" s="195" t="s">
        <v>1182</v>
      </c>
      <c r="B14" s="206" t="s">
        <v>1183</v>
      </c>
      <c r="C14" s="149" t="s">
        <v>491</v>
      </c>
      <c r="D14" s="150" t="s">
        <v>491</v>
      </c>
      <c r="E14" s="138">
        <v>2.2000000000000001E-3</v>
      </c>
      <c r="F14" s="28"/>
      <c r="G14" s="28"/>
    </row>
    <row r="15" spans="1:10" x14ac:dyDescent="0.25">
      <c r="A15" s="195" t="s">
        <v>1862</v>
      </c>
      <c r="B15" s="206" t="s">
        <v>1863</v>
      </c>
      <c r="C15" s="149" t="s">
        <v>491</v>
      </c>
      <c r="D15" s="150" t="s">
        <v>491</v>
      </c>
      <c r="E15" s="138">
        <v>1.9E-3</v>
      </c>
      <c r="F15" s="28"/>
      <c r="G15" s="28"/>
    </row>
    <row r="16" spans="1:10" x14ac:dyDescent="0.25">
      <c r="A16" s="195" t="s">
        <v>2012</v>
      </c>
      <c r="B16" s="206" t="s">
        <v>2013</v>
      </c>
      <c r="C16" s="149" t="s">
        <v>491</v>
      </c>
      <c r="D16" s="150" t="s">
        <v>491</v>
      </c>
      <c r="E16" s="138">
        <v>3.5000000000000001E-3</v>
      </c>
      <c r="F16" s="28"/>
      <c r="G16" s="28"/>
    </row>
    <row r="17" spans="1:10" x14ac:dyDescent="0.25">
      <c r="A17" s="151" t="s">
        <v>960</v>
      </c>
      <c r="B17" s="197" t="s">
        <v>961</v>
      </c>
      <c r="C17" s="153" t="s">
        <v>491</v>
      </c>
      <c r="D17" s="198" t="s">
        <v>491</v>
      </c>
      <c r="E17" s="138">
        <v>1E-3</v>
      </c>
      <c r="F17" s="28"/>
      <c r="G17" s="28"/>
    </row>
    <row r="18" spans="1:10" x14ac:dyDescent="0.25">
      <c r="A18" s="151" t="s">
        <v>1131</v>
      </c>
      <c r="B18" s="197" t="s">
        <v>1132</v>
      </c>
      <c r="C18" s="153" t="s">
        <v>491</v>
      </c>
      <c r="D18" s="198" t="s">
        <v>491</v>
      </c>
      <c r="E18" s="138">
        <v>1.8E-3</v>
      </c>
      <c r="F18" s="28"/>
      <c r="G18" s="28"/>
      <c r="I18" s="29"/>
      <c r="J18" s="29"/>
    </row>
    <row r="19" spans="1:10" x14ac:dyDescent="0.25">
      <c r="A19" s="151" t="s">
        <v>1995</v>
      </c>
      <c r="B19" s="197" t="s">
        <v>1996</v>
      </c>
      <c r="C19" s="153" t="s">
        <v>491</v>
      </c>
      <c r="D19" s="198" t="s">
        <v>491</v>
      </c>
      <c r="E19" s="138">
        <v>2.2000000000000001E-3</v>
      </c>
      <c r="F19" s="28"/>
      <c r="G19" s="28"/>
      <c r="I19" s="29"/>
      <c r="J19" s="29"/>
    </row>
    <row r="20" spans="1:10" x14ac:dyDescent="0.25">
      <c r="A20" s="151" t="s">
        <v>2024</v>
      </c>
      <c r="B20" s="197" t="s">
        <v>2025</v>
      </c>
      <c r="C20" s="153" t="s">
        <v>491</v>
      </c>
      <c r="D20" s="198" t="s">
        <v>491</v>
      </c>
      <c r="E20" s="138">
        <v>2.8999999999999998E-3</v>
      </c>
      <c r="F20" s="28"/>
      <c r="G20" s="28"/>
      <c r="I20" s="29"/>
      <c r="J20" s="29"/>
    </row>
    <row r="21" spans="1:10" ht="12" customHeight="1" x14ac:dyDescent="0.25">
      <c r="A21" s="151" t="s">
        <v>1133</v>
      </c>
      <c r="B21" s="197" t="s">
        <v>1134</v>
      </c>
      <c r="C21" s="153" t="s">
        <v>491</v>
      </c>
      <c r="D21" s="198" t="s">
        <v>491</v>
      </c>
      <c r="E21" s="138">
        <v>2.5999999999999999E-3</v>
      </c>
      <c r="F21" s="28"/>
      <c r="G21" s="28"/>
    </row>
    <row r="22" spans="1:10" x14ac:dyDescent="0.25">
      <c r="A22" s="151" t="s">
        <v>489</v>
      </c>
      <c r="B22" s="197" t="s">
        <v>490</v>
      </c>
      <c r="C22" s="153" t="s">
        <v>491</v>
      </c>
      <c r="D22" s="198" t="s">
        <v>491</v>
      </c>
      <c r="E22" s="138">
        <v>2E-3</v>
      </c>
      <c r="F22" s="28"/>
      <c r="G22" s="28"/>
    </row>
    <row r="23" spans="1:10" ht="13.8" thickBot="1" x14ac:dyDescent="0.3">
      <c r="A23" s="199" t="s">
        <v>492</v>
      </c>
      <c r="B23" s="200" t="s">
        <v>493</v>
      </c>
      <c r="C23" s="201" t="s">
        <v>491</v>
      </c>
      <c r="D23" s="202" t="s">
        <v>491</v>
      </c>
      <c r="E23" s="138">
        <v>2E-3</v>
      </c>
      <c r="F23" s="28"/>
      <c r="G23" s="28"/>
    </row>
    <row r="24" spans="1:10" ht="13.8" thickBot="1" x14ac:dyDescent="0.3">
      <c r="A24" s="193"/>
      <c r="B24" s="139" t="s">
        <v>494</v>
      </c>
      <c r="C24" s="194"/>
      <c r="D24" s="194"/>
      <c r="E24" s="227"/>
      <c r="F24" s="28"/>
      <c r="G24" s="28"/>
    </row>
    <row r="25" spans="1:10" x14ac:dyDescent="0.25">
      <c r="A25" s="195" t="s">
        <v>1480</v>
      </c>
      <c r="B25" s="206" t="s">
        <v>1514</v>
      </c>
      <c r="C25" s="149" t="s">
        <v>491</v>
      </c>
      <c r="D25" s="150" t="s">
        <v>491</v>
      </c>
      <c r="E25" s="138">
        <v>4.8999999999999998E-3</v>
      </c>
      <c r="F25" s="28"/>
      <c r="G25" s="28"/>
    </row>
    <row r="26" spans="1:10" x14ac:dyDescent="0.25">
      <c r="A26" s="195" t="s">
        <v>1864</v>
      </c>
      <c r="B26" s="196" t="s">
        <v>1865</v>
      </c>
      <c r="C26" s="149" t="s">
        <v>491</v>
      </c>
      <c r="D26" s="150" t="s">
        <v>491</v>
      </c>
      <c r="E26" s="138">
        <v>1.9E-3</v>
      </c>
      <c r="F26" s="28"/>
      <c r="G26" s="28"/>
    </row>
    <row r="27" spans="1:10" x14ac:dyDescent="0.25">
      <c r="A27" s="316" t="s">
        <v>1955</v>
      </c>
      <c r="B27" s="274" t="s">
        <v>1956</v>
      </c>
      <c r="C27" s="149" t="s">
        <v>491</v>
      </c>
      <c r="D27" s="150" t="s">
        <v>491</v>
      </c>
      <c r="E27" s="138">
        <v>2E-3</v>
      </c>
      <c r="F27" s="28"/>
      <c r="G27" s="28"/>
    </row>
    <row r="28" spans="1:10" x14ac:dyDescent="0.25">
      <c r="A28" s="195" t="s">
        <v>495</v>
      </c>
      <c r="B28" s="196" t="s">
        <v>496</v>
      </c>
      <c r="C28" s="149" t="s">
        <v>491</v>
      </c>
      <c r="D28" s="150" t="s">
        <v>491</v>
      </c>
      <c r="E28" s="138">
        <v>2.5999999999999999E-3</v>
      </c>
      <c r="F28" s="28"/>
      <c r="G28" s="28"/>
    </row>
    <row r="29" spans="1:10" x14ac:dyDescent="0.25">
      <c r="A29" s="195" t="s">
        <v>1866</v>
      </c>
      <c r="B29" s="196" t="s">
        <v>1867</v>
      </c>
      <c r="C29" s="149" t="s">
        <v>491</v>
      </c>
      <c r="D29" s="150" t="s">
        <v>491</v>
      </c>
      <c r="E29" s="138">
        <v>5.5999999999999999E-3</v>
      </c>
      <c r="F29" s="28"/>
      <c r="G29" s="28"/>
    </row>
    <row r="30" spans="1:10" x14ac:dyDescent="0.25">
      <c r="A30" s="195" t="s">
        <v>1868</v>
      </c>
      <c r="B30" s="196" t="s">
        <v>1869</v>
      </c>
      <c r="C30" s="149" t="s">
        <v>491</v>
      </c>
      <c r="D30" s="150" t="s">
        <v>491</v>
      </c>
      <c r="E30" s="138">
        <v>5.1999999999999998E-3</v>
      </c>
      <c r="F30" s="28"/>
      <c r="G30" s="28"/>
    </row>
    <row r="31" spans="1:10" x14ac:dyDescent="0.25">
      <c r="A31" s="151" t="s">
        <v>1515</v>
      </c>
      <c r="B31" s="197" t="s">
        <v>1516</v>
      </c>
      <c r="C31" s="153" t="s">
        <v>491</v>
      </c>
      <c r="D31" s="198" t="s">
        <v>491</v>
      </c>
      <c r="E31" s="138">
        <v>1.1999999999999999E-3</v>
      </c>
      <c r="F31" s="28"/>
      <c r="G31" s="28"/>
    </row>
    <row r="32" spans="1:10" x14ac:dyDescent="0.25">
      <c r="A32" s="264" t="s">
        <v>1957</v>
      </c>
      <c r="B32" s="275" t="s">
        <v>1958</v>
      </c>
      <c r="C32" s="149" t="s">
        <v>491</v>
      </c>
      <c r="D32" s="150" t="s">
        <v>491</v>
      </c>
      <c r="E32" s="138">
        <v>2.2000000000000001E-3</v>
      </c>
      <c r="F32" s="28"/>
      <c r="G32" s="28"/>
    </row>
    <row r="33" spans="1:7" x14ac:dyDescent="0.25">
      <c r="A33" s="195" t="s">
        <v>1437</v>
      </c>
      <c r="B33" s="196" t="s">
        <v>1438</v>
      </c>
      <c r="C33" s="149" t="s">
        <v>491</v>
      </c>
      <c r="D33" s="150" t="s">
        <v>491</v>
      </c>
      <c r="E33" s="138">
        <v>2.5999999999999999E-3</v>
      </c>
      <c r="F33" s="28"/>
      <c r="G33" s="28"/>
    </row>
    <row r="34" spans="1:7" x14ac:dyDescent="0.25">
      <c r="A34" s="195" t="s">
        <v>1519</v>
      </c>
      <c r="B34" s="196" t="s">
        <v>1520</v>
      </c>
      <c r="C34" s="149" t="s">
        <v>491</v>
      </c>
      <c r="D34" s="150" t="s">
        <v>491</v>
      </c>
      <c r="E34" s="138">
        <v>2E-3</v>
      </c>
      <c r="F34" s="28"/>
      <c r="G34" s="28"/>
    </row>
    <row r="35" spans="1:7" x14ac:dyDescent="0.25">
      <c r="A35" s="151" t="s">
        <v>497</v>
      </c>
      <c r="B35" s="197" t="s">
        <v>498</v>
      </c>
      <c r="C35" s="153" t="s">
        <v>491</v>
      </c>
      <c r="D35" s="198" t="s">
        <v>491</v>
      </c>
      <c r="E35" s="138">
        <v>3.0000000000000001E-3</v>
      </c>
      <c r="F35" s="28"/>
      <c r="G35" s="28"/>
    </row>
    <row r="36" spans="1:7" ht="12.75" customHeight="1" thickBot="1" x14ac:dyDescent="0.3">
      <c r="A36" s="199" t="s">
        <v>499</v>
      </c>
      <c r="B36" s="200" t="s">
        <v>500</v>
      </c>
      <c r="C36" s="201" t="s">
        <v>491</v>
      </c>
      <c r="D36" s="202" t="s">
        <v>491</v>
      </c>
      <c r="E36" s="138">
        <v>2E-3</v>
      </c>
      <c r="F36" s="28"/>
      <c r="G36" s="28"/>
    </row>
    <row r="37" spans="1:7" ht="13.8" thickBot="1" x14ac:dyDescent="0.3">
      <c r="A37" s="193"/>
      <c r="B37" s="139" t="s">
        <v>501</v>
      </c>
      <c r="C37" s="194"/>
      <c r="D37" s="194"/>
      <c r="E37" s="227"/>
      <c r="F37" s="28"/>
      <c r="G37" s="28"/>
    </row>
    <row r="38" spans="1:7" x14ac:dyDescent="0.25">
      <c r="A38" s="195" t="s">
        <v>1948</v>
      </c>
      <c r="B38" s="196" t="s">
        <v>1949</v>
      </c>
      <c r="C38" s="149" t="s">
        <v>491</v>
      </c>
      <c r="D38" s="150" t="s">
        <v>491</v>
      </c>
      <c r="E38" s="138">
        <v>1.5E-3</v>
      </c>
      <c r="F38" s="28"/>
      <c r="G38" s="28"/>
    </row>
    <row r="39" spans="1:7" x14ac:dyDescent="0.25">
      <c r="A39" s="195" t="s">
        <v>502</v>
      </c>
      <c r="B39" s="196" t="s">
        <v>503</v>
      </c>
      <c r="C39" s="149" t="s">
        <v>491</v>
      </c>
      <c r="D39" s="150" t="s">
        <v>491</v>
      </c>
      <c r="E39" s="138">
        <v>5.0000000000000001E-3</v>
      </c>
      <c r="F39" s="28"/>
      <c r="G39" s="28"/>
    </row>
    <row r="40" spans="1:7" x14ac:dyDescent="0.25">
      <c r="A40" s="151" t="s">
        <v>504</v>
      </c>
      <c r="B40" s="197" t="s">
        <v>505</v>
      </c>
      <c r="C40" s="153">
        <v>0.2</v>
      </c>
      <c r="D40" s="198" t="s">
        <v>491</v>
      </c>
      <c r="E40" s="138">
        <v>4.0000000000000001E-3</v>
      </c>
      <c r="F40" s="28"/>
      <c r="G40" s="28"/>
    </row>
    <row r="41" spans="1:7" x14ac:dyDescent="0.25">
      <c r="A41" s="267" t="s">
        <v>1521</v>
      </c>
      <c r="B41" s="268" t="s">
        <v>1907</v>
      </c>
      <c r="C41" s="198" t="s">
        <v>491</v>
      </c>
      <c r="D41" s="198" t="s">
        <v>491</v>
      </c>
      <c r="E41" s="138">
        <v>4.3E-3</v>
      </c>
      <c r="F41" s="28"/>
      <c r="G41" s="28"/>
    </row>
    <row r="42" spans="1:7" ht="13.8" thickBot="1" x14ac:dyDescent="0.3">
      <c r="A42" s="199" t="s">
        <v>506</v>
      </c>
      <c r="B42" s="200" t="s">
        <v>507</v>
      </c>
      <c r="C42" s="201">
        <v>0.2</v>
      </c>
      <c r="D42" s="202" t="s">
        <v>491</v>
      </c>
      <c r="E42" s="138">
        <v>2.3E-3</v>
      </c>
      <c r="F42" s="28"/>
      <c r="G42" s="28"/>
    </row>
    <row r="43" spans="1:7" ht="13.8" thickBot="1" x14ac:dyDescent="0.3">
      <c r="A43" s="193"/>
      <c r="B43" s="139" t="s">
        <v>220</v>
      </c>
      <c r="C43" s="194"/>
      <c r="D43" s="194"/>
      <c r="E43" s="227"/>
      <c r="F43" s="28"/>
      <c r="G43" s="28"/>
    </row>
    <row r="44" spans="1:7" x14ac:dyDescent="0.25">
      <c r="A44" s="195" t="s">
        <v>1184</v>
      </c>
      <c r="B44" s="206" t="s">
        <v>1185</v>
      </c>
      <c r="C44" s="150" t="s">
        <v>491</v>
      </c>
      <c r="D44" s="150" t="s">
        <v>491</v>
      </c>
      <c r="E44" s="138">
        <v>6.9999999999999999E-4</v>
      </c>
      <c r="F44" s="28"/>
      <c r="G44" s="28"/>
    </row>
    <row r="45" spans="1:7" x14ac:dyDescent="0.25">
      <c r="A45" s="151" t="s">
        <v>1186</v>
      </c>
      <c r="B45" s="207" t="s">
        <v>1187</v>
      </c>
      <c r="C45" s="198" t="s">
        <v>491</v>
      </c>
      <c r="D45" s="198" t="s">
        <v>491</v>
      </c>
      <c r="E45" s="138">
        <v>4.0000000000000001E-3</v>
      </c>
      <c r="F45" s="28"/>
      <c r="G45" s="28"/>
    </row>
    <row r="46" spans="1:7" x14ac:dyDescent="0.25">
      <c r="A46" s="151" t="s">
        <v>1522</v>
      </c>
      <c r="B46" s="207" t="s">
        <v>1523</v>
      </c>
      <c r="C46" s="198" t="s">
        <v>491</v>
      </c>
      <c r="D46" s="198" t="s">
        <v>491</v>
      </c>
      <c r="E46" s="138">
        <v>4.8999999999999998E-3</v>
      </c>
      <c r="F46" s="28"/>
      <c r="G46" s="28"/>
    </row>
    <row r="47" spans="1:7" x14ac:dyDescent="0.25">
      <c r="A47" s="151" t="s">
        <v>509</v>
      </c>
      <c r="B47" s="197" t="s">
        <v>1118</v>
      </c>
      <c r="C47" s="153" t="s">
        <v>491</v>
      </c>
      <c r="D47" s="198" t="s">
        <v>491</v>
      </c>
      <c r="E47" s="138">
        <v>2.3999999999999998E-3</v>
      </c>
      <c r="F47" s="28"/>
      <c r="G47" s="28"/>
    </row>
    <row r="48" spans="1:7" x14ac:dyDescent="0.25">
      <c r="A48" s="151" t="s">
        <v>510</v>
      </c>
      <c r="B48" s="207" t="s">
        <v>511</v>
      </c>
      <c r="C48" s="153" t="s">
        <v>491</v>
      </c>
      <c r="D48" s="198" t="s">
        <v>491</v>
      </c>
      <c r="E48" s="138">
        <v>5.0000000000000001E-4</v>
      </c>
      <c r="F48" s="28"/>
      <c r="G48" s="28"/>
    </row>
    <row r="49" spans="1:10" x14ac:dyDescent="0.25">
      <c r="A49" s="208" t="s">
        <v>518</v>
      </c>
      <c r="B49" s="197" t="s">
        <v>519</v>
      </c>
      <c r="C49" s="153" t="s">
        <v>491</v>
      </c>
      <c r="D49" s="198" t="s">
        <v>491</v>
      </c>
      <c r="E49" s="138">
        <v>1.2999999999999999E-3</v>
      </c>
      <c r="F49" s="28"/>
      <c r="G49" s="28"/>
    </row>
    <row r="50" spans="1:10" x14ac:dyDescent="0.25">
      <c r="A50" s="208" t="s">
        <v>520</v>
      </c>
      <c r="B50" s="197" t="s">
        <v>521</v>
      </c>
      <c r="C50" s="153" t="s">
        <v>491</v>
      </c>
      <c r="D50" s="198" t="s">
        <v>491</v>
      </c>
      <c r="E50" s="138">
        <v>2.8600000000000001E-3</v>
      </c>
      <c r="F50" s="28"/>
      <c r="G50" s="28"/>
    </row>
    <row r="51" spans="1:10" ht="13.8" thickBot="1" x14ac:dyDescent="0.3">
      <c r="A51" s="199" t="s">
        <v>526</v>
      </c>
      <c r="B51" s="200" t="s">
        <v>527</v>
      </c>
      <c r="C51" s="201" t="s">
        <v>491</v>
      </c>
      <c r="D51" s="202" t="s">
        <v>491</v>
      </c>
      <c r="E51" s="138">
        <v>1E-3</v>
      </c>
      <c r="F51" s="28"/>
      <c r="G51" s="28"/>
      <c r="I51" s="29"/>
      <c r="J51" s="29"/>
    </row>
    <row r="52" spans="1:10" ht="13.5" customHeight="1" thickBot="1" x14ac:dyDescent="0.3">
      <c r="A52" s="193"/>
      <c r="B52" s="139" t="s">
        <v>962</v>
      </c>
      <c r="C52" s="194"/>
      <c r="D52" s="194"/>
      <c r="E52" s="227"/>
      <c r="F52" s="28"/>
      <c r="G52" s="28"/>
    </row>
    <row r="53" spans="1:10" x14ac:dyDescent="0.25">
      <c r="A53" s="185" t="s">
        <v>508</v>
      </c>
      <c r="B53" s="209" t="s">
        <v>2010</v>
      </c>
      <c r="C53" s="149" t="s">
        <v>491</v>
      </c>
      <c r="D53" s="150" t="s">
        <v>491</v>
      </c>
      <c r="E53" s="138">
        <v>3.5000000000000001E-3</v>
      </c>
      <c r="F53" s="28"/>
      <c r="G53" s="28"/>
    </row>
    <row r="54" spans="1:10" x14ac:dyDescent="0.25">
      <c r="A54" s="136" t="s">
        <v>512</v>
      </c>
      <c r="B54" s="210" t="s">
        <v>513</v>
      </c>
      <c r="C54" s="153" t="s">
        <v>491</v>
      </c>
      <c r="D54" s="198" t="s">
        <v>491</v>
      </c>
      <c r="E54" s="138">
        <v>3.0000000000000001E-3</v>
      </c>
      <c r="F54" s="28"/>
      <c r="G54" s="28"/>
      <c r="I54" s="29"/>
      <c r="J54" s="29"/>
    </row>
    <row r="55" spans="1:10" x14ac:dyDescent="0.25">
      <c r="A55" s="136" t="s">
        <v>516</v>
      </c>
      <c r="B55" s="211" t="s">
        <v>517</v>
      </c>
      <c r="C55" s="153" t="s">
        <v>491</v>
      </c>
      <c r="D55" s="198" t="s">
        <v>491</v>
      </c>
      <c r="E55" s="138">
        <v>3.5000000000000001E-3</v>
      </c>
      <c r="F55" s="28"/>
      <c r="G55" s="28"/>
    </row>
    <row r="56" spans="1:10" ht="13.5" customHeight="1" x14ac:dyDescent="0.25">
      <c r="A56" s="136" t="s">
        <v>963</v>
      </c>
      <c r="B56" s="212" t="s">
        <v>964</v>
      </c>
      <c r="C56" s="153" t="s">
        <v>491</v>
      </c>
      <c r="D56" s="198" t="s">
        <v>491</v>
      </c>
      <c r="E56" s="138">
        <v>3.0000000000000001E-3</v>
      </c>
      <c r="F56" s="28"/>
      <c r="G56" s="28"/>
    </row>
    <row r="57" spans="1:10" ht="13.8" thickBot="1" x14ac:dyDescent="0.3">
      <c r="A57" s="186" t="s">
        <v>524</v>
      </c>
      <c r="B57" s="213" t="s">
        <v>525</v>
      </c>
      <c r="C57" s="201" t="s">
        <v>491</v>
      </c>
      <c r="D57" s="202" t="s">
        <v>491</v>
      </c>
      <c r="E57" s="138">
        <v>2.5000000000000001E-3</v>
      </c>
      <c r="F57" s="28"/>
      <c r="G57" s="28"/>
    </row>
    <row r="58" spans="1:10" ht="13.8" thickBot="1" x14ac:dyDescent="0.3">
      <c r="A58" s="193"/>
      <c r="B58" s="139" t="s">
        <v>808</v>
      </c>
      <c r="C58" s="194"/>
      <c r="D58" s="194"/>
      <c r="E58" s="227"/>
      <c r="F58" s="28"/>
      <c r="G58" s="28"/>
    </row>
    <row r="59" spans="1:10" x14ac:dyDescent="0.25">
      <c r="A59" s="185" t="s">
        <v>514</v>
      </c>
      <c r="B59" s="209" t="s">
        <v>515</v>
      </c>
      <c r="C59" s="149" t="s">
        <v>491</v>
      </c>
      <c r="D59" s="150" t="s">
        <v>491</v>
      </c>
      <c r="E59" s="138">
        <v>5.4999999999999997E-3</v>
      </c>
      <c r="F59" s="28"/>
      <c r="G59" s="28"/>
    </row>
    <row r="60" spans="1:10" x14ac:dyDescent="0.25">
      <c r="A60" s="136" t="s">
        <v>522</v>
      </c>
      <c r="B60" s="211" t="s">
        <v>523</v>
      </c>
      <c r="C60" s="153" t="s">
        <v>491</v>
      </c>
      <c r="D60" s="198" t="s">
        <v>491</v>
      </c>
      <c r="E60" s="138">
        <v>5.0000000000000001E-3</v>
      </c>
      <c r="F60" s="28"/>
      <c r="G60" s="28"/>
    </row>
    <row r="61" spans="1:10" ht="13.8" thickBot="1" x14ac:dyDescent="0.3">
      <c r="A61" s="186" t="s">
        <v>528</v>
      </c>
      <c r="B61" s="213" t="s">
        <v>1750</v>
      </c>
      <c r="C61" s="201" t="s">
        <v>491</v>
      </c>
      <c r="D61" s="202" t="s">
        <v>491</v>
      </c>
      <c r="E61" s="138">
        <v>3.0000000000000001E-3</v>
      </c>
      <c r="F61" s="28"/>
      <c r="G61" s="28"/>
    </row>
    <row r="62" spans="1:10" ht="13.8" thickBot="1" x14ac:dyDescent="0.3">
      <c r="A62" s="193"/>
      <c r="B62" s="139" t="s">
        <v>965</v>
      </c>
      <c r="C62" s="194"/>
      <c r="D62" s="194"/>
      <c r="E62" s="227"/>
      <c r="F62" s="28"/>
      <c r="G62" s="28"/>
      <c r="I62" s="29"/>
      <c r="J62" s="29"/>
    </row>
    <row r="63" spans="1:10" x14ac:dyDescent="0.25">
      <c r="A63" s="214" t="s">
        <v>1356</v>
      </c>
      <c r="B63" s="215" t="s">
        <v>1357</v>
      </c>
      <c r="C63" s="149" t="s">
        <v>491</v>
      </c>
      <c r="D63" s="150" t="s">
        <v>491</v>
      </c>
      <c r="E63" s="138">
        <v>4.8999999999999998E-3</v>
      </c>
      <c r="F63" s="28"/>
      <c r="G63" s="28"/>
    </row>
    <row r="64" spans="1:10" x14ac:dyDescent="0.25">
      <c r="A64" s="214" t="s">
        <v>1358</v>
      </c>
      <c r="B64" s="215" t="s">
        <v>1359</v>
      </c>
      <c r="C64" s="149" t="s">
        <v>491</v>
      </c>
      <c r="D64" s="150" t="s">
        <v>491</v>
      </c>
      <c r="E64" s="138">
        <v>4.7999999999999996E-3</v>
      </c>
      <c r="F64" s="28"/>
      <c r="G64" s="28"/>
      <c r="I64" s="29"/>
      <c r="J64" s="29"/>
    </row>
    <row r="65" spans="1:10" x14ac:dyDescent="0.25">
      <c r="A65" s="214" t="s">
        <v>966</v>
      </c>
      <c r="B65" s="215" t="s">
        <v>967</v>
      </c>
      <c r="C65" s="149" t="s">
        <v>491</v>
      </c>
      <c r="D65" s="150" t="s">
        <v>491</v>
      </c>
      <c r="E65" s="138">
        <v>3.0000000000000001E-3</v>
      </c>
      <c r="F65" s="28"/>
      <c r="G65" s="28"/>
      <c r="I65" s="29"/>
      <c r="J65" s="29"/>
    </row>
    <row r="66" spans="1:10" x14ac:dyDescent="0.25">
      <c r="A66" s="216" t="s">
        <v>1135</v>
      </c>
      <c r="B66" s="212" t="s">
        <v>1136</v>
      </c>
      <c r="C66" s="153" t="s">
        <v>491</v>
      </c>
      <c r="D66" s="198" t="s">
        <v>491</v>
      </c>
      <c r="E66" s="138">
        <v>3.3999999999999998E-3</v>
      </c>
      <c r="F66" s="28"/>
      <c r="G66" s="28"/>
    </row>
    <row r="67" spans="1:10" ht="13.8" thickBot="1" x14ac:dyDescent="0.3">
      <c r="A67" s="216" t="s">
        <v>1137</v>
      </c>
      <c r="B67" s="212" t="s">
        <v>1138</v>
      </c>
      <c r="C67" s="153" t="s">
        <v>491</v>
      </c>
      <c r="D67" s="198" t="s">
        <v>491</v>
      </c>
      <c r="E67" s="138">
        <v>3.3999999999999998E-3</v>
      </c>
      <c r="F67" s="28"/>
      <c r="G67" s="28"/>
    </row>
    <row r="68" spans="1:10" ht="13.8" thickBot="1" x14ac:dyDescent="0.3">
      <c r="A68" s="193"/>
      <c r="B68" s="139" t="s">
        <v>529</v>
      </c>
      <c r="C68" s="194"/>
      <c r="D68" s="194"/>
      <c r="E68" s="227"/>
      <c r="F68" s="28"/>
      <c r="G68" s="28"/>
    </row>
    <row r="69" spans="1:10" x14ac:dyDescent="0.25">
      <c r="A69" s="208" t="s">
        <v>1524</v>
      </c>
      <c r="B69" s="197" t="s">
        <v>1525</v>
      </c>
      <c r="C69" s="150" t="s">
        <v>491</v>
      </c>
      <c r="D69" s="150" t="s">
        <v>491</v>
      </c>
      <c r="E69" s="138">
        <v>4.4999999999999997E-3</v>
      </c>
      <c r="F69" s="28"/>
      <c r="G69" s="28"/>
    </row>
    <row r="70" spans="1:10" x14ac:dyDescent="0.25">
      <c r="A70" s="255" t="s">
        <v>1571</v>
      </c>
      <c r="B70" s="196" t="s">
        <v>1570</v>
      </c>
      <c r="C70" s="150" t="s">
        <v>491</v>
      </c>
      <c r="D70" s="150" t="s">
        <v>491</v>
      </c>
      <c r="E70" s="138">
        <v>3.5000000000000001E-3</v>
      </c>
      <c r="F70" s="28"/>
      <c r="G70" s="28"/>
    </row>
    <row r="71" spans="1:10" x14ac:dyDescent="0.25">
      <c r="A71" s="255" t="s">
        <v>1745</v>
      </c>
      <c r="B71" s="196" t="s">
        <v>1746</v>
      </c>
      <c r="C71" s="150" t="s">
        <v>491</v>
      </c>
      <c r="D71" s="150" t="s">
        <v>491</v>
      </c>
      <c r="E71" s="138">
        <v>2.8999999999999998E-3</v>
      </c>
      <c r="F71" s="28"/>
      <c r="G71" s="28"/>
    </row>
    <row r="72" spans="1:10" x14ac:dyDescent="0.25">
      <c r="A72" s="195" t="s">
        <v>1139</v>
      </c>
      <c r="B72" s="206" t="s">
        <v>1501</v>
      </c>
      <c r="C72" s="150" t="s">
        <v>491</v>
      </c>
      <c r="D72" s="150" t="s">
        <v>491</v>
      </c>
      <c r="E72" s="138">
        <v>8.9999999999999998E-4</v>
      </c>
      <c r="F72" s="28"/>
      <c r="G72" s="28"/>
    </row>
    <row r="73" spans="1:10" x14ac:dyDescent="0.25">
      <c r="A73" s="208" t="s">
        <v>537</v>
      </c>
      <c r="B73" s="197" t="s">
        <v>538</v>
      </c>
      <c r="C73" s="153" t="s">
        <v>491</v>
      </c>
      <c r="D73" s="198" t="s">
        <v>491</v>
      </c>
      <c r="E73" s="138">
        <v>4.0000000000000002E-4</v>
      </c>
      <c r="F73" s="28"/>
      <c r="G73" s="28"/>
    </row>
    <row r="74" spans="1:10" x14ac:dyDescent="0.25">
      <c r="A74" s="208" t="s">
        <v>539</v>
      </c>
      <c r="B74" s="197" t="s">
        <v>540</v>
      </c>
      <c r="C74" s="153" t="s">
        <v>491</v>
      </c>
      <c r="D74" s="198" t="s">
        <v>491</v>
      </c>
      <c r="E74" s="138">
        <v>4.0000000000000001E-3</v>
      </c>
      <c r="F74" s="28"/>
      <c r="G74" s="28"/>
    </row>
    <row r="75" spans="1:10" x14ac:dyDescent="0.25">
      <c r="A75" s="208" t="s">
        <v>1826</v>
      </c>
      <c r="B75" s="197" t="s">
        <v>1827</v>
      </c>
      <c r="C75" s="153" t="s">
        <v>491</v>
      </c>
      <c r="D75" s="198" t="s">
        <v>491</v>
      </c>
      <c r="E75" s="138">
        <v>1.0999999999999999E-2</v>
      </c>
      <c r="F75" s="28"/>
      <c r="G75" s="28"/>
    </row>
    <row r="76" spans="1:10" x14ac:dyDescent="0.25">
      <c r="A76" s="208" t="s">
        <v>1140</v>
      </c>
      <c r="B76" s="197" t="s">
        <v>1141</v>
      </c>
      <c r="C76" s="153" t="s">
        <v>491</v>
      </c>
      <c r="D76" s="198" t="s">
        <v>491</v>
      </c>
      <c r="E76" s="138">
        <v>4.0000000000000001E-3</v>
      </c>
      <c r="F76" s="28"/>
      <c r="G76" s="28"/>
    </row>
    <row r="77" spans="1:10" x14ac:dyDescent="0.25">
      <c r="A77" s="208" t="s">
        <v>1142</v>
      </c>
      <c r="B77" s="197" t="s">
        <v>1143</v>
      </c>
      <c r="C77" s="153" t="s">
        <v>491</v>
      </c>
      <c r="D77" s="198" t="s">
        <v>491</v>
      </c>
      <c r="E77" s="138">
        <v>1.8E-3</v>
      </c>
      <c r="F77" s="28"/>
      <c r="G77" s="28"/>
    </row>
    <row r="78" spans="1:10" x14ac:dyDescent="0.25">
      <c r="A78" s="208" t="s">
        <v>1439</v>
      </c>
      <c r="B78" s="197" t="s">
        <v>1905</v>
      </c>
      <c r="C78" s="153" t="s">
        <v>491</v>
      </c>
      <c r="D78" s="198" t="s">
        <v>491</v>
      </c>
      <c r="E78" s="138">
        <v>4.8999999999999998E-3</v>
      </c>
      <c r="F78" s="28"/>
      <c r="G78" s="28"/>
    </row>
    <row r="79" spans="1:10" x14ac:dyDescent="0.25">
      <c r="A79" s="208" t="s">
        <v>1440</v>
      </c>
      <c r="B79" s="197" t="s">
        <v>1906</v>
      </c>
      <c r="C79" s="153" t="s">
        <v>491</v>
      </c>
      <c r="D79" s="198" t="s">
        <v>491</v>
      </c>
      <c r="E79" s="138">
        <v>4.0000000000000001E-3</v>
      </c>
      <c r="F79" s="28"/>
      <c r="G79" s="28"/>
    </row>
    <row r="80" spans="1:10" x14ac:dyDescent="0.25">
      <c r="A80" s="208" t="s">
        <v>1798</v>
      </c>
      <c r="B80" s="197" t="s">
        <v>1799</v>
      </c>
      <c r="C80" s="153" t="s">
        <v>491</v>
      </c>
      <c r="D80" s="198" t="s">
        <v>491</v>
      </c>
      <c r="E80" s="138">
        <v>5.8999999999999999E-3</v>
      </c>
      <c r="F80" s="28"/>
      <c r="G80" s="28"/>
    </row>
    <row r="81" spans="1:10" x14ac:dyDescent="0.25">
      <c r="A81" s="151" t="s">
        <v>543</v>
      </c>
      <c r="B81" s="197" t="s">
        <v>544</v>
      </c>
      <c r="C81" s="153" t="s">
        <v>491</v>
      </c>
      <c r="D81" s="198" t="s">
        <v>491</v>
      </c>
      <c r="E81" s="138">
        <v>8.9999999999999998E-4</v>
      </c>
      <c r="F81" s="28"/>
      <c r="G81" s="28"/>
    </row>
    <row r="82" spans="1:10" x14ac:dyDescent="0.25">
      <c r="A82" s="208" t="s">
        <v>545</v>
      </c>
      <c r="B82" s="207" t="s">
        <v>546</v>
      </c>
      <c r="C82" s="153" t="s">
        <v>491</v>
      </c>
      <c r="D82" s="198" t="s">
        <v>491</v>
      </c>
      <c r="E82" s="138">
        <v>1.8E-3</v>
      </c>
      <c r="F82" s="28"/>
      <c r="G82" s="28"/>
    </row>
    <row r="83" spans="1:10" x14ac:dyDescent="0.25">
      <c r="A83" s="217" t="s">
        <v>1800</v>
      </c>
      <c r="B83" s="218" t="s">
        <v>1801</v>
      </c>
      <c r="C83" s="201" t="s">
        <v>491</v>
      </c>
      <c r="D83" s="202" t="s">
        <v>491</v>
      </c>
      <c r="E83" s="138">
        <v>3.3E-3</v>
      </c>
      <c r="F83" s="28"/>
      <c r="G83" s="28"/>
    </row>
    <row r="84" spans="1:10" ht="13.8" thickBot="1" x14ac:dyDescent="0.3">
      <c r="A84" s="199" t="s">
        <v>547</v>
      </c>
      <c r="B84" s="200" t="s">
        <v>548</v>
      </c>
      <c r="C84" s="201" t="s">
        <v>491</v>
      </c>
      <c r="D84" s="202" t="s">
        <v>491</v>
      </c>
      <c r="E84" s="138">
        <v>2.9999999999999997E-4</v>
      </c>
      <c r="F84" s="28"/>
      <c r="G84" s="28"/>
    </row>
    <row r="85" spans="1:10" ht="13.8" thickBot="1" x14ac:dyDescent="0.3">
      <c r="A85" s="193"/>
      <c r="B85" s="139" t="s">
        <v>549</v>
      </c>
      <c r="C85" s="194"/>
      <c r="D85" s="194"/>
      <c r="E85" s="227"/>
      <c r="F85" s="28"/>
      <c r="G85" s="28"/>
    </row>
    <row r="86" spans="1:10" x14ac:dyDescent="0.25">
      <c r="A86" s="195" t="s">
        <v>1573</v>
      </c>
      <c r="B86" s="206" t="s">
        <v>1572</v>
      </c>
      <c r="C86" s="150" t="s">
        <v>491</v>
      </c>
      <c r="D86" s="150" t="s">
        <v>491</v>
      </c>
      <c r="E86" s="138">
        <v>3.8E-3</v>
      </c>
      <c r="F86" s="28"/>
      <c r="G86" s="28"/>
    </row>
    <row r="87" spans="1:10" x14ac:dyDescent="0.25">
      <c r="A87" s="195" t="s">
        <v>1144</v>
      </c>
      <c r="B87" s="206" t="s">
        <v>1527</v>
      </c>
      <c r="C87" s="150" t="s">
        <v>491</v>
      </c>
      <c r="D87" s="150" t="s">
        <v>491</v>
      </c>
      <c r="E87" s="138">
        <v>1.1999999999999999E-3</v>
      </c>
      <c r="F87" s="28"/>
      <c r="G87" s="28"/>
    </row>
    <row r="88" spans="1:10" x14ac:dyDescent="0.25">
      <c r="A88" s="151" t="s">
        <v>550</v>
      </c>
      <c r="B88" s="197" t="s">
        <v>551</v>
      </c>
      <c r="C88" s="153" t="s">
        <v>491</v>
      </c>
      <c r="D88" s="198" t="s">
        <v>491</v>
      </c>
      <c r="E88" s="138">
        <v>4.3E-3</v>
      </c>
      <c r="F88" s="28"/>
      <c r="G88" s="28"/>
    </row>
    <row r="89" spans="1:10" x14ac:dyDescent="0.25">
      <c r="A89" s="151" t="s">
        <v>552</v>
      </c>
      <c r="B89" s="197" t="s">
        <v>553</v>
      </c>
      <c r="C89" s="153" t="s">
        <v>491</v>
      </c>
      <c r="D89" s="198" t="s">
        <v>491</v>
      </c>
      <c r="E89" s="138">
        <v>1E-3</v>
      </c>
      <c r="F89" s="28"/>
      <c r="G89" s="28"/>
      <c r="I89" s="29"/>
      <c r="J89" s="29"/>
    </row>
    <row r="90" spans="1:10" x14ac:dyDescent="0.25">
      <c r="A90" s="151" t="s">
        <v>1145</v>
      </c>
      <c r="B90" s="197" t="s">
        <v>1146</v>
      </c>
      <c r="C90" s="153" t="s">
        <v>491</v>
      </c>
      <c r="D90" s="198" t="s">
        <v>491</v>
      </c>
      <c r="E90" s="138">
        <v>2.0999999999999999E-3</v>
      </c>
      <c r="F90" s="28"/>
      <c r="G90" s="28"/>
      <c r="I90" s="29"/>
      <c r="J90" s="29"/>
    </row>
    <row r="91" spans="1:10" ht="13.8" thickBot="1" x14ac:dyDescent="0.3">
      <c r="A91" s="217" t="s">
        <v>554</v>
      </c>
      <c r="B91" s="218" t="s">
        <v>555</v>
      </c>
      <c r="C91" s="201" t="s">
        <v>491</v>
      </c>
      <c r="D91" s="202" t="s">
        <v>491</v>
      </c>
      <c r="E91" s="138">
        <v>2.0999999999999999E-3</v>
      </c>
      <c r="F91" s="28"/>
      <c r="G91" s="28"/>
    </row>
    <row r="92" spans="1:10" ht="13.8" thickBot="1" x14ac:dyDescent="0.3">
      <c r="A92" s="193"/>
      <c r="B92" s="139" t="s">
        <v>556</v>
      </c>
      <c r="C92" s="194"/>
      <c r="D92" s="194"/>
      <c r="E92" s="227"/>
      <c r="F92" s="28"/>
      <c r="G92" s="28"/>
    </row>
    <row r="93" spans="1:10" x14ac:dyDescent="0.25">
      <c r="A93" s="187" t="s">
        <v>1478</v>
      </c>
      <c r="B93" s="206" t="s">
        <v>1479</v>
      </c>
      <c r="C93" s="153" t="s">
        <v>491</v>
      </c>
      <c r="D93" s="198" t="s">
        <v>491</v>
      </c>
      <c r="E93" s="138">
        <v>6.7000000000000002E-3</v>
      </c>
      <c r="F93" s="28"/>
      <c r="G93" s="28"/>
    </row>
    <row r="94" spans="1:10" x14ac:dyDescent="0.25">
      <c r="A94" s="187" t="s">
        <v>969</v>
      </c>
      <c r="B94" s="206" t="s">
        <v>2006</v>
      </c>
      <c r="C94" s="149" t="s">
        <v>491</v>
      </c>
      <c r="D94" s="150" t="s">
        <v>491</v>
      </c>
      <c r="E94" s="138">
        <v>3.4999999999999996E-3</v>
      </c>
      <c r="F94" s="28"/>
      <c r="G94" s="28"/>
    </row>
    <row r="95" spans="1:10" x14ac:dyDescent="0.25">
      <c r="A95" s="208" t="s">
        <v>531</v>
      </c>
      <c r="B95" s="207" t="s">
        <v>532</v>
      </c>
      <c r="C95" s="153" t="s">
        <v>491</v>
      </c>
      <c r="D95" s="198" t="s">
        <v>491</v>
      </c>
      <c r="E95" s="138">
        <v>7.4000000000000003E-3</v>
      </c>
      <c r="F95" s="28"/>
      <c r="G95" s="28"/>
    </row>
    <row r="96" spans="1:10" x14ac:dyDescent="0.25">
      <c r="A96" s="151" t="s">
        <v>557</v>
      </c>
      <c r="B96" s="197" t="s">
        <v>558</v>
      </c>
      <c r="C96" s="153" t="s">
        <v>491</v>
      </c>
      <c r="D96" s="198" t="s">
        <v>491</v>
      </c>
      <c r="E96" s="138">
        <v>6.0000000000000001E-3</v>
      </c>
      <c r="F96" s="28"/>
      <c r="G96" s="28"/>
    </row>
    <row r="97" spans="1:7" x14ac:dyDescent="0.25">
      <c r="A97" s="151" t="s">
        <v>559</v>
      </c>
      <c r="B97" s="197" t="s">
        <v>560</v>
      </c>
      <c r="C97" s="153" t="s">
        <v>491</v>
      </c>
      <c r="D97" s="198" t="s">
        <v>491</v>
      </c>
      <c r="E97" s="138">
        <v>4.7000000000000002E-3</v>
      </c>
      <c r="F97" s="28"/>
      <c r="G97" s="28"/>
    </row>
    <row r="98" spans="1:7" x14ac:dyDescent="0.25">
      <c r="A98" s="208" t="s">
        <v>561</v>
      </c>
      <c r="B98" s="197" t="s">
        <v>562</v>
      </c>
      <c r="C98" s="153" t="s">
        <v>491</v>
      </c>
      <c r="D98" s="198" t="s">
        <v>491</v>
      </c>
      <c r="E98" s="138">
        <v>3.0999999999999999E-3</v>
      </c>
      <c r="F98" s="28"/>
      <c r="G98" s="28"/>
    </row>
    <row r="99" spans="1:7" ht="12" customHeight="1" x14ac:dyDescent="0.25">
      <c r="A99" s="208" t="s">
        <v>563</v>
      </c>
      <c r="B99" s="197" t="s">
        <v>564</v>
      </c>
      <c r="C99" s="153" t="s">
        <v>491</v>
      </c>
      <c r="D99" s="198" t="s">
        <v>491</v>
      </c>
      <c r="E99" s="138">
        <v>6.7000000000000002E-3</v>
      </c>
      <c r="F99" s="28"/>
      <c r="G99" s="28"/>
    </row>
    <row r="100" spans="1:7" x14ac:dyDescent="0.25">
      <c r="A100" s="208" t="s">
        <v>565</v>
      </c>
      <c r="B100" s="197" t="s">
        <v>566</v>
      </c>
      <c r="C100" s="153" t="s">
        <v>491</v>
      </c>
      <c r="D100" s="198" t="s">
        <v>491</v>
      </c>
      <c r="E100" s="138">
        <v>5.0000000000000001E-3</v>
      </c>
      <c r="F100" s="28"/>
      <c r="G100" s="28"/>
    </row>
    <row r="101" spans="1:7" x14ac:dyDescent="0.25">
      <c r="A101" s="217" t="s">
        <v>1528</v>
      </c>
      <c r="B101" s="200" t="s">
        <v>1901</v>
      </c>
      <c r="C101" s="153" t="s">
        <v>491</v>
      </c>
      <c r="D101" s="198" t="s">
        <v>491</v>
      </c>
      <c r="E101" s="138">
        <v>6.8999999999999999E-3</v>
      </c>
      <c r="F101" s="28"/>
      <c r="G101" s="28"/>
    </row>
    <row r="102" spans="1:7" x14ac:dyDescent="0.25">
      <c r="A102" s="217" t="s">
        <v>1529</v>
      </c>
      <c r="B102" s="200" t="s">
        <v>1530</v>
      </c>
      <c r="C102" s="153" t="s">
        <v>491</v>
      </c>
      <c r="D102" s="198" t="s">
        <v>491</v>
      </c>
      <c r="E102" s="138">
        <v>4.0000000000000001E-3</v>
      </c>
      <c r="F102" s="28"/>
      <c r="G102" s="28"/>
    </row>
    <row r="103" spans="1:7" ht="13.8" thickBot="1" x14ac:dyDescent="0.3">
      <c r="A103" s="199" t="s">
        <v>567</v>
      </c>
      <c r="B103" s="200" t="s">
        <v>568</v>
      </c>
      <c r="C103" s="201" t="s">
        <v>491</v>
      </c>
      <c r="D103" s="202" t="s">
        <v>491</v>
      </c>
      <c r="E103" s="138">
        <v>4.7999999999999996E-3</v>
      </c>
      <c r="F103" s="28"/>
      <c r="G103" s="28"/>
    </row>
    <row r="104" spans="1:7" ht="13.8" thickBot="1" x14ac:dyDescent="0.3">
      <c r="A104" s="193"/>
      <c r="B104" s="139" t="s">
        <v>1754</v>
      </c>
      <c r="C104" s="194"/>
      <c r="D104" s="194"/>
      <c r="E104" s="227"/>
      <c r="F104" s="28"/>
      <c r="G104" s="28"/>
    </row>
    <row r="105" spans="1:7" x14ac:dyDescent="0.25">
      <c r="A105" s="195" t="s">
        <v>1360</v>
      </c>
      <c r="B105" s="206" t="s">
        <v>1755</v>
      </c>
      <c r="C105" s="150" t="s">
        <v>491</v>
      </c>
      <c r="D105" s="150" t="s">
        <v>491</v>
      </c>
      <c r="E105" s="138">
        <v>5.8999999999999999E-3</v>
      </c>
      <c r="F105" s="28"/>
      <c r="G105" s="28"/>
    </row>
    <row r="106" spans="1:7" x14ac:dyDescent="0.25">
      <c r="A106" s="195" t="s">
        <v>972</v>
      </c>
      <c r="B106" s="206" t="s">
        <v>973</v>
      </c>
      <c r="C106" s="150" t="s">
        <v>491</v>
      </c>
      <c r="D106" s="150" t="s">
        <v>491</v>
      </c>
      <c r="E106" s="138">
        <v>2E-3</v>
      </c>
      <c r="F106" s="28"/>
      <c r="G106" s="28"/>
    </row>
    <row r="107" spans="1:7" x14ac:dyDescent="0.25">
      <c r="A107" s="195" t="s">
        <v>1796</v>
      </c>
      <c r="B107" s="206" t="s">
        <v>1797</v>
      </c>
      <c r="C107" s="150" t="s">
        <v>491</v>
      </c>
      <c r="D107" s="150" t="s">
        <v>491</v>
      </c>
      <c r="E107" s="138">
        <v>6.4999999999999997E-3</v>
      </c>
      <c r="F107" s="28"/>
      <c r="G107" s="28"/>
    </row>
    <row r="108" spans="1:7" ht="13.8" thickBot="1" x14ac:dyDescent="0.3">
      <c r="A108" s="195" t="s">
        <v>1442</v>
      </c>
      <c r="B108" s="206" t="s">
        <v>1908</v>
      </c>
      <c r="C108" s="150" t="s">
        <v>491</v>
      </c>
      <c r="D108" s="150" t="s">
        <v>491</v>
      </c>
      <c r="E108" s="138">
        <v>5.4999999999999997E-3</v>
      </c>
      <c r="F108" s="28"/>
      <c r="G108" s="28"/>
    </row>
    <row r="109" spans="1:7" ht="12.75" customHeight="1" thickBot="1" x14ac:dyDescent="0.3">
      <c r="A109" s="193"/>
      <c r="B109" s="139" t="s">
        <v>968</v>
      </c>
      <c r="C109" s="194"/>
      <c r="D109" s="194"/>
      <c r="E109" s="227"/>
      <c r="F109" s="28"/>
      <c r="G109" s="28"/>
    </row>
    <row r="110" spans="1:7" x14ac:dyDescent="0.25">
      <c r="A110" s="195" t="s">
        <v>1764</v>
      </c>
      <c r="B110" s="206" t="s">
        <v>1765</v>
      </c>
      <c r="C110" s="150" t="s">
        <v>491</v>
      </c>
      <c r="D110" s="150" t="s">
        <v>491</v>
      </c>
      <c r="E110" s="138">
        <v>6.7000000000000002E-3</v>
      </c>
      <c r="F110" s="28"/>
      <c r="G110" s="28"/>
    </row>
    <row r="111" spans="1:7" x14ac:dyDescent="0.25">
      <c r="A111" s="195" t="s">
        <v>1794</v>
      </c>
      <c r="B111" s="206" t="s">
        <v>1795</v>
      </c>
      <c r="C111" s="150" t="s">
        <v>491</v>
      </c>
      <c r="D111" s="150" t="s">
        <v>491</v>
      </c>
      <c r="E111" s="138">
        <v>5.7000000000000002E-3</v>
      </c>
      <c r="F111" s="28"/>
      <c r="G111" s="28"/>
    </row>
    <row r="112" spans="1:7" x14ac:dyDescent="0.25">
      <c r="A112" s="195" t="s">
        <v>1188</v>
      </c>
      <c r="B112" s="206" t="s">
        <v>1189</v>
      </c>
      <c r="C112" s="150" t="s">
        <v>491</v>
      </c>
      <c r="D112" s="150" t="s">
        <v>491</v>
      </c>
      <c r="E112" s="138">
        <v>4.7999999999999996E-3</v>
      </c>
      <c r="F112" s="28"/>
      <c r="G112" s="28"/>
    </row>
    <row r="113" spans="1:10" x14ac:dyDescent="0.25">
      <c r="A113" s="195" t="s">
        <v>1766</v>
      </c>
      <c r="B113" s="206" t="s">
        <v>2005</v>
      </c>
      <c r="C113" s="150" t="s">
        <v>491</v>
      </c>
      <c r="D113" s="150" t="s">
        <v>491</v>
      </c>
      <c r="E113" s="138">
        <v>6.8999999999999999E-3</v>
      </c>
      <c r="F113" s="28"/>
      <c r="G113" s="28"/>
    </row>
    <row r="114" spans="1:10" x14ac:dyDescent="0.25">
      <c r="A114" s="195" t="s">
        <v>1574</v>
      </c>
      <c r="B114" s="206" t="s">
        <v>2007</v>
      </c>
      <c r="C114" s="150" t="s">
        <v>491</v>
      </c>
      <c r="D114" s="150" t="s">
        <v>491</v>
      </c>
      <c r="E114" s="138">
        <v>3.5000000000000001E-3</v>
      </c>
      <c r="F114" s="28"/>
      <c r="G114" s="28"/>
    </row>
    <row r="115" spans="1:10" x14ac:dyDescent="0.25">
      <c r="A115" s="195" t="s">
        <v>1147</v>
      </c>
      <c r="B115" s="206" t="s">
        <v>2007</v>
      </c>
      <c r="C115" s="150" t="s">
        <v>491</v>
      </c>
      <c r="D115" s="150" t="s">
        <v>491</v>
      </c>
      <c r="E115" s="138">
        <v>4.4999999999999997E-3</v>
      </c>
      <c r="F115" s="28"/>
      <c r="G115" s="28"/>
      <c r="I115" s="29"/>
      <c r="J115" s="29"/>
    </row>
    <row r="116" spans="1:10" x14ac:dyDescent="0.25">
      <c r="A116" s="151" t="s">
        <v>1148</v>
      </c>
      <c r="B116" s="207" t="s">
        <v>2009</v>
      </c>
      <c r="C116" s="198" t="s">
        <v>491</v>
      </c>
      <c r="D116" s="198" t="s">
        <v>491</v>
      </c>
      <c r="E116" s="138">
        <v>6.8999999999999999E-3</v>
      </c>
      <c r="F116" s="28"/>
      <c r="G116" s="28"/>
      <c r="I116" s="29"/>
      <c r="J116" s="29"/>
    </row>
    <row r="117" spans="1:10" x14ac:dyDescent="0.25">
      <c r="A117" s="136" t="s">
        <v>530</v>
      </c>
      <c r="B117" s="210" t="s">
        <v>2011</v>
      </c>
      <c r="C117" s="153" t="s">
        <v>491</v>
      </c>
      <c r="D117" s="198" t="s">
        <v>491</v>
      </c>
      <c r="E117" s="138">
        <v>3.5000000000000001E-3</v>
      </c>
      <c r="F117" s="28"/>
      <c r="G117" s="28"/>
      <c r="I117" s="29"/>
      <c r="J117" s="29"/>
    </row>
    <row r="118" spans="1:10" x14ac:dyDescent="0.25">
      <c r="A118" s="151" t="s">
        <v>1950</v>
      </c>
      <c r="B118" s="207" t="s">
        <v>1951</v>
      </c>
      <c r="C118" s="198" t="s">
        <v>491</v>
      </c>
      <c r="D118" s="198" t="s">
        <v>491</v>
      </c>
      <c r="E118" s="138">
        <v>1.5E-3</v>
      </c>
      <c r="F118" s="28"/>
      <c r="G118" s="28"/>
    </row>
    <row r="119" spans="1:10" x14ac:dyDescent="0.25">
      <c r="A119" s="230" t="s">
        <v>533</v>
      </c>
      <c r="B119" s="210" t="s">
        <v>534</v>
      </c>
      <c r="C119" s="153" t="s">
        <v>491</v>
      </c>
      <c r="D119" s="198" t="s">
        <v>491</v>
      </c>
      <c r="E119" s="138">
        <v>6.9999999999999999E-4</v>
      </c>
      <c r="F119" s="28"/>
      <c r="G119" s="28"/>
    </row>
    <row r="120" spans="1:10" x14ac:dyDescent="0.25">
      <c r="A120" s="230" t="s">
        <v>535</v>
      </c>
      <c r="B120" s="210" t="s">
        <v>536</v>
      </c>
      <c r="C120" s="153" t="s">
        <v>491</v>
      </c>
      <c r="D120" s="198" t="s">
        <v>491</v>
      </c>
      <c r="E120" s="138">
        <v>6.9999999999999999E-4</v>
      </c>
      <c r="F120" s="28"/>
      <c r="G120" s="28"/>
    </row>
    <row r="121" spans="1:10" ht="12" customHeight="1" x14ac:dyDescent="0.25">
      <c r="A121" s="230" t="s">
        <v>970</v>
      </c>
      <c r="B121" s="212" t="s">
        <v>971</v>
      </c>
      <c r="C121" s="153" t="s">
        <v>491</v>
      </c>
      <c r="D121" s="198" t="s">
        <v>491</v>
      </c>
      <c r="E121" s="138">
        <v>3.4999999999999996E-3</v>
      </c>
      <c r="F121" s="28"/>
      <c r="G121" s="28"/>
    </row>
    <row r="122" spans="1:10" x14ac:dyDescent="0.25">
      <c r="A122" s="230" t="s">
        <v>1149</v>
      </c>
      <c r="B122" s="212" t="s">
        <v>1150</v>
      </c>
      <c r="C122" s="153" t="s">
        <v>491</v>
      </c>
      <c r="D122" s="198" t="s">
        <v>491</v>
      </c>
      <c r="E122" s="138">
        <v>4.7000000000000002E-3</v>
      </c>
      <c r="F122" s="28"/>
      <c r="G122" s="28"/>
    </row>
    <row r="123" spans="1:10" x14ac:dyDescent="0.25">
      <c r="A123" s="230" t="s">
        <v>1151</v>
      </c>
      <c r="B123" s="212" t="s">
        <v>1152</v>
      </c>
      <c r="C123" s="153" t="s">
        <v>491</v>
      </c>
      <c r="D123" s="198" t="s">
        <v>491</v>
      </c>
      <c r="E123" s="138">
        <v>4.7000000000000002E-3</v>
      </c>
      <c r="F123" s="28"/>
      <c r="G123" s="28"/>
    </row>
    <row r="124" spans="1:10" x14ac:dyDescent="0.25">
      <c r="A124" s="230" t="s">
        <v>541</v>
      </c>
      <c r="B124" s="210" t="s">
        <v>542</v>
      </c>
      <c r="C124" s="153" t="s">
        <v>491</v>
      </c>
      <c r="D124" s="198" t="s">
        <v>491</v>
      </c>
      <c r="E124" s="138">
        <v>5.0000000000000001E-3</v>
      </c>
      <c r="F124" s="28"/>
      <c r="G124" s="28"/>
    </row>
    <row r="125" spans="1:10" x14ac:dyDescent="0.25">
      <c r="A125" s="230" t="s">
        <v>1531</v>
      </c>
      <c r="B125" s="212" t="s">
        <v>1904</v>
      </c>
      <c r="C125" s="153" t="s">
        <v>491</v>
      </c>
      <c r="D125" s="198" t="s">
        <v>491</v>
      </c>
      <c r="E125" s="138">
        <v>5.1999999999999998E-3</v>
      </c>
      <c r="F125" s="28"/>
      <c r="G125" s="28"/>
    </row>
    <row r="126" spans="1:10" x14ac:dyDescent="0.25">
      <c r="A126" s="230" t="s">
        <v>1441</v>
      </c>
      <c r="B126" s="212" t="s">
        <v>1903</v>
      </c>
      <c r="C126" s="153" t="s">
        <v>491</v>
      </c>
      <c r="D126" s="198" t="s">
        <v>491</v>
      </c>
      <c r="E126" s="138">
        <v>4.4999999999999997E-3</v>
      </c>
      <c r="F126" s="28"/>
      <c r="G126" s="28"/>
    </row>
    <row r="127" spans="1:10" x14ac:dyDescent="0.25">
      <c r="A127" s="208" t="s">
        <v>1526</v>
      </c>
      <c r="B127" s="197" t="s">
        <v>1902</v>
      </c>
      <c r="C127" s="153" t="s">
        <v>491</v>
      </c>
      <c r="D127" s="198" t="s">
        <v>491</v>
      </c>
      <c r="E127" s="138">
        <v>5.4999999999999997E-3</v>
      </c>
      <c r="F127" s="28"/>
      <c r="G127" s="28"/>
    </row>
    <row r="128" spans="1:10" ht="13.8" thickBot="1" x14ac:dyDescent="0.3">
      <c r="A128" s="256" t="s">
        <v>1576</v>
      </c>
      <c r="B128" s="245" t="s">
        <v>1575</v>
      </c>
      <c r="C128" s="153" t="s">
        <v>491</v>
      </c>
      <c r="D128" s="198" t="s">
        <v>491</v>
      </c>
      <c r="E128" s="138">
        <v>4.7000000000000002E-3</v>
      </c>
      <c r="F128" s="28"/>
      <c r="G128" s="28"/>
    </row>
    <row r="129" spans="1:7" ht="13.8" thickBot="1" x14ac:dyDescent="0.3">
      <c r="A129" s="193"/>
      <c r="B129" s="139" t="s">
        <v>569</v>
      </c>
      <c r="C129" s="194"/>
      <c r="D129" s="194"/>
      <c r="E129" s="227"/>
      <c r="F129" s="28"/>
      <c r="G129" s="28"/>
    </row>
    <row r="130" spans="1:7" x14ac:dyDescent="0.25">
      <c r="A130" s="195" t="s">
        <v>1361</v>
      </c>
      <c r="B130" s="206" t="s">
        <v>1362</v>
      </c>
      <c r="C130" s="149">
        <v>0.2</v>
      </c>
      <c r="D130" s="150" t="s">
        <v>491</v>
      </c>
      <c r="E130" s="138">
        <v>5.8999999999999999E-3</v>
      </c>
      <c r="F130" s="28"/>
      <c r="G130" s="28"/>
    </row>
    <row r="131" spans="1:7" x14ac:dyDescent="0.25">
      <c r="A131" s="195" t="s">
        <v>1743</v>
      </c>
      <c r="B131" s="206" t="s">
        <v>1744</v>
      </c>
      <c r="C131" s="149">
        <v>0.2</v>
      </c>
      <c r="D131" s="150" t="s">
        <v>491</v>
      </c>
      <c r="E131" s="138">
        <v>4.4999999999999997E-3</v>
      </c>
      <c r="F131" s="28"/>
      <c r="G131" s="28"/>
    </row>
    <row r="132" spans="1:7" x14ac:dyDescent="0.25">
      <c r="A132" s="195" t="s">
        <v>1153</v>
      </c>
      <c r="B132" s="206" t="s">
        <v>2008</v>
      </c>
      <c r="C132" s="149">
        <v>0.2</v>
      </c>
      <c r="D132" s="150" t="s">
        <v>491</v>
      </c>
      <c r="E132" s="138">
        <v>4.0000000000000001E-3</v>
      </c>
      <c r="F132" s="28"/>
      <c r="G132" s="28"/>
    </row>
    <row r="133" spans="1:7" x14ac:dyDescent="0.25">
      <c r="A133" s="195" t="s">
        <v>1953</v>
      </c>
      <c r="B133" s="206" t="s">
        <v>1954</v>
      </c>
      <c r="C133" s="149">
        <v>0.2</v>
      </c>
      <c r="D133" s="150" t="s">
        <v>491</v>
      </c>
      <c r="E133" s="138">
        <v>2.5000000000000001E-3</v>
      </c>
      <c r="F133" s="28"/>
      <c r="G133" s="28"/>
    </row>
    <row r="134" spans="1:7" ht="16.2" thickBot="1" x14ac:dyDescent="0.35">
      <c r="A134" s="102" t="s">
        <v>974</v>
      </c>
      <c r="B134" s="106"/>
      <c r="C134" s="106"/>
      <c r="D134" s="104"/>
      <c r="E134" s="228"/>
      <c r="F134" s="28"/>
      <c r="G134" s="28"/>
    </row>
    <row r="135" spans="1:7" ht="27" thickBot="1" x14ac:dyDescent="0.3">
      <c r="A135" s="189" t="s">
        <v>484</v>
      </c>
      <c r="B135" s="190" t="s">
        <v>485</v>
      </c>
      <c r="C135" s="191" t="s">
        <v>486</v>
      </c>
      <c r="D135" s="192" t="s">
        <v>487</v>
      </c>
      <c r="E135" s="226" t="s">
        <v>941</v>
      </c>
      <c r="F135" s="28"/>
      <c r="G135" s="28"/>
    </row>
    <row r="136" spans="1:7" ht="13.8" thickBot="1" x14ac:dyDescent="0.3">
      <c r="A136" s="193"/>
      <c r="B136" s="139" t="s">
        <v>953</v>
      </c>
      <c r="C136" s="194"/>
      <c r="D136" s="194"/>
      <c r="E136" s="227"/>
      <c r="F136" s="28"/>
      <c r="G136" s="28"/>
    </row>
    <row r="137" spans="1:7" ht="13.8" thickBot="1" x14ac:dyDescent="0.3">
      <c r="A137" s="137" t="s">
        <v>975</v>
      </c>
      <c r="B137" s="162" t="s">
        <v>1380</v>
      </c>
      <c r="C137" s="219" t="s">
        <v>491</v>
      </c>
      <c r="D137" s="220" t="s">
        <v>491</v>
      </c>
      <c r="E137" s="138">
        <v>7.4999999999999997E-3</v>
      </c>
      <c r="F137" s="28"/>
      <c r="G137" s="28"/>
    </row>
    <row r="138" spans="1:7" ht="13.8" thickBot="1" x14ac:dyDescent="0.3">
      <c r="A138" s="193"/>
      <c r="B138" s="139" t="s">
        <v>1190</v>
      </c>
      <c r="C138" s="194"/>
      <c r="D138" s="194"/>
      <c r="E138" s="227"/>
      <c r="F138" s="28"/>
      <c r="G138" s="28"/>
    </row>
    <row r="139" spans="1:7" x14ac:dyDescent="0.25">
      <c r="A139" s="195" t="s">
        <v>1477</v>
      </c>
      <c r="B139" s="206" t="s">
        <v>1513</v>
      </c>
      <c r="C139" s="149" t="s">
        <v>491</v>
      </c>
      <c r="D139" s="150" t="s">
        <v>491</v>
      </c>
      <c r="E139" s="138">
        <v>5.0000000000000001E-3</v>
      </c>
      <c r="F139" s="28"/>
      <c r="G139" s="28"/>
    </row>
    <row r="140" spans="1:7" ht="13.8" thickBot="1" x14ac:dyDescent="0.3">
      <c r="A140" s="203" t="s">
        <v>1191</v>
      </c>
      <c r="B140" s="17" t="s">
        <v>1192</v>
      </c>
      <c r="C140" s="18" t="s">
        <v>491</v>
      </c>
      <c r="D140" s="18" t="s">
        <v>491</v>
      </c>
      <c r="E140" s="138">
        <v>5.4999999999999997E-3</v>
      </c>
      <c r="F140" s="28"/>
      <c r="G140" s="28"/>
    </row>
    <row r="141" spans="1:7" ht="13.8" thickBot="1" x14ac:dyDescent="0.3">
      <c r="A141" s="193"/>
      <c r="B141" s="139" t="s">
        <v>494</v>
      </c>
      <c r="C141" s="194"/>
      <c r="D141" s="194"/>
      <c r="E141" s="227"/>
      <c r="F141" s="28"/>
      <c r="G141" s="28"/>
    </row>
    <row r="142" spans="1:7" ht="13.8" thickBot="1" x14ac:dyDescent="0.3">
      <c r="A142" s="195" t="s">
        <v>1517</v>
      </c>
      <c r="B142" s="196" t="s">
        <v>1518</v>
      </c>
      <c r="C142" s="149" t="s">
        <v>491</v>
      </c>
      <c r="D142" s="150" t="s">
        <v>491</v>
      </c>
      <c r="E142" s="138">
        <v>9.4999999999999998E-3</v>
      </c>
      <c r="F142" s="28"/>
      <c r="G142" s="28"/>
    </row>
    <row r="143" spans="1:7" ht="13.8" thickBot="1" x14ac:dyDescent="0.3">
      <c r="A143" s="193"/>
      <c r="B143" s="139" t="s">
        <v>529</v>
      </c>
      <c r="C143" s="194"/>
      <c r="D143" s="194"/>
      <c r="E143" s="227"/>
      <c r="F143" s="28"/>
      <c r="G143" s="28"/>
    </row>
    <row r="144" spans="1:7" x14ac:dyDescent="0.25">
      <c r="A144" s="195" t="s">
        <v>1577</v>
      </c>
      <c r="B144" s="206" t="s">
        <v>1578</v>
      </c>
      <c r="C144" s="149" t="s">
        <v>491</v>
      </c>
      <c r="D144" s="150" t="s">
        <v>491</v>
      </c>
      <c r="E144" s="138">
        <v>9.9000000000000008E-3</v>
      </c>
      <c r="F144" s="28"/>
      <c r="G144" s="28"/>
    </row>
    <row r="145" spans="1:8" x14ac:dyDescent="0.25">
      <c r="A145" s="214" t="s">
        <v>1375</v>
      </c>
      <c r="B145" s="221" t="s">
        <v>1532</v>
      </c>
      <c r="C145" s="222" t="s">
        <v>491</v>
      </c>
      <c r="D145" s="223" t="s">
        <v>491</v>
      </c>
      <c r="E145" s="138">
        <v>1.49E-2</v>
      </c>
      <c r="F145" s="28"/>
      <c r="G145" s="28"/>
    </row>
    <row r="146" spans="1:8" x14ac:dyDescent="0.25">
      <c r="A146" s="151" t="s">
        <v>1767</v>
      </c>
      <c r="B146" s="152" t="s">
        <v>1200</v>
      </c>
      <c r="C146" s="222" t="s">
        <v>491</v>
      </c>
      <c r="D146" s="223" t="s">
        <v>491</v>
      </c>
      <c r="E146" s="138">
        <v>1.4999999999999999E-2</v>
      </c>
      <c r="F146" s="26"/>
      <c r="G146" s="28"/>
      <c r="H146" s="28"/>
    </row>
    <row r="147" spans="1:8" x14ac:dyDescent="0.25">
      <c r="A147" s="276" t="s">
        <v>977</v>
      </c>
      <c r="B147" s="277" t="s">
        <v>16</v>
      </c>
      <c r="C147" s="278" t="s">
        <v>491</v>
      </c>
      <c r="D147" s="279" t="s">
        <v>491</v>
      </c>
      <c r="E147" s="280">
        <v>1.7600000000000001E-2</v>
      </c>
      <c r="F147" s="28"/>
      <c r="G147" s="28"/>
    </row>
    <row r="148" spans="1:8" ht="13.8" thickBot="1" x14ac:dyDescent="0.3">
      <c r="A148" s="137" t="s">
        <v>1997</v>
      </c>
      <c r="B148" s="162" t="s">
        <v>1998</v>
      </c>
      <c r="C148" s="219" t="s">
        <v>491</v>
      </c>
      <c r="D148" s="220" t="s">
        <v>491</v>
      </c>
      <c r="E148" s="138">
        <v>2.8E-3</v>
      </c>
      <c r="F148" s="28"/>
      <c r="G148" s="28"/>
    </row>
    <row r="149" spans="1:8" ht="12.75" customHeight="1" thickBot="1" x14ac:dyDescent="0.3">
      <c r="A149" s="193"/>
      <c r="B149" s="139" t="s">
        <v>549</v>
      </c>
      <c r="C149" s="194"/>
      <c r="D149" s="194"/>
      <c r="E149" s="227"/>
      <c r="F149" s="28"/>
      <c r="G149" s="28"/>
    </row>
    <row r="150" spans="1:8" ht="13.8" thickBot="1" x14ac:dyDescent="0.3">
      <c r="A150" s="137" t="s">
        <v>978</v>
      </c>
      <c r="B150" s="162" t="s">
        <v>979</v>
      </c>
      <c r="C150" s="205" t="s">
        <v>491</v>
      </c>
      <c r="D150" s="18" t="s">
        <v>491</v>
      </c>
      <c r="E150" s="138">
        <v>1.6199999999999999E-2</v>
      </c>
      <c r="F150" s="28"/>
      <c r="G150" s="28"/>
    </row>
    <row r="151" spans="1:8" ht="13.8" thickBot="1" x14ac:dyDescent="0.3">
      <c r="A151" s="193"/>
      <c r="B151" s="139" t="s">
        <v>441</v>
      </c>
      <c r="C151" s="194"/>
      <c r="D151" s="194"/>
      <c r="E151" s="227"/>
      <c r="F151" s="28"/>
      <c r="G151" s="28"/>
    </row>
    <row r="152" spans="1:8" ht="13.8" thickBot="1" x14ac:dyDescent="0.3">
      <c r="A152" s="137" t="s">
        <v>980</v>
      </c>
      <c r="B152" s="162" t="s">
        <v>981</v>
      </c>
      <c r="C152" s="205" t="s">
        <v>491</v>
      </c>
      <c r="D152" s="18" t="s">
        <v>491</v>
      </c>
      <c r="E152" s="138">
        <v>1.15E-2</v>
      </c>
      <c r="F152" s="28"/>
      <c r="G152" s="28"/>
    </row>
    <row r="153" spans="1:8" ht="13.8" thickBot="1" x14ac:dyDescent="0.3">
      <c r="A153" s="193"/>
      <c r="B153" s="139" t="s">
        <v>556</v>
      </c>
      <c r="C153" s="194"/>
      <c r="D153" s="194"/>
      <c r="E153" s="227"/>
      <c r="F153" s="28"/>
      <c r="G153" s="28"/>
    </row>
    <row r="154" spans="1:8" x14ac:dyDescent="0.25">
      <c r="A154" s="214" t="s">
        <v>982</v>
      </c>
      <c r="B154" s="224" t="s">
        <v>33</v>
      </c>
      <c r="C154" s="149" t="s">
        <v>491</v>
      </c>
      <c r="D154" s="150" t="s">
        <v>491</v>
      </c>
      <c r="E154" s="138">
        <v>1.5800000000000002E-2</v>
      </c>
      <c r="F154" s="26"/>
      <c r="G154" s="28"/>
      <c r="H154" s="28"/>
    </row>
    <row r="155" spans="1:8" ht="16.2" thickBot="1" x14ac:dyDescent="0.35">
      <c r="A155" s="140" t="s">
        <v>570</v>
      </c>
      <c r="D155" s="27"/>
      <c r="E155" s="26"/>
      <c r="F155" s="26"/>
      <c r="G155" s="28"/>
      <c r="H155" s="28"/>
    </row>
    <row r="156" spans="1:8" ht="26.4" x14ac:dyDescent="0.25">
      <c r="A156" s="189" t="s">
        <v>484</v>
      </c>
      <c r="B156" s="190" t="s">
        <v>485</v>
      </c>
      <c r="C156" s="191" t="s">
        <v>486</v>
      </c>
      <c r="D156" s="225" t="s">
        <v>487</v>
      </c>
      <c r="E156" s="26"/>
      <c r="F156" s="26"/>
      <c r="G156" s="28"/>
      <c r="H156" s="28"/>
    </row>
    <row r="157" spans="1:8" x14ac:dyDescent="0.25">
      <c r="A157" s="151" t="s">
        <v>571</v>
      </c>
      <c r="B157" s="152" t="s">
        <v>572</v>
      </c>
      <c r="C157" s="153">
        <v>0.2</v>
      </c>
      <c r="D157" s="154" t="s">
        <v>491</v>
      </c>
      <c r="E157" s="135"/>
      <c r="F157" s="26"/>
      <c r="G157" s="28"/>
      <c r="H157" s="28"/>
    </row>
    <row r="158" spans="1:8" x14ac:dyDescent="0.25">
      <c r="A158" s="151" t="s">
        <v>573</v>
      </c>
      <c r="B158" s="152" t="s">
        <v>574</v>
      </c>
      <c r="C158" s="153">
        <v>0.2</v>
      </c>
      <c r="D158" s="154" t="s">
        <v>491</v>
      </c>
      <c r="E158" s="26"/>
      <c r="F158" s="26"/>
      <c r="G158" s="28"/>
      <c r="H158" s="28"/>
    </row>
    <row r="159" spans="1:8" x14ac:dyDescent="0.25">
      <c r="A159" s="151" t="s">
        <v>575</v>
      </c>
      <c r="B159" s="152" t="s">
        <v>576</v>
      </c>
      <c r="C159" s="153">
        <v>0.2</v>
      </c>
      <c r="D159" s="154" t="s">
        <v>491</v>
      </c>
      <c r="E159" s="26"/>
      <c r="F159" s="26"/>
      <c r="G159" s="28"/>
      <c r="H159" s="28"/>
    </row>
    <row r="160" spans="1:8" x14ac:dyDescent="0.25">
      <c r="A160" s="151" t="s">
        <v>577</v>
      </c>
      <c r="B160" s="152" t="s">
        <v>578</v>
      </c>
      <c r="C160" s="153">
        <v>0.2</v>
      </c>
      <c r="D160" s="154" t="s">
        <v>491</v>
      </c>
      <c r="E160" s="26"/>
      <c r="F160" s="26"/>
      <c r="G160" s="28"/>
      <c r="H160" s="28"/>
    </row>
    <row r="161" spans="1:8" x14ac:dyDescent="0.25">
      <c r="A161" s="151" t="s">
        <v>579</v>
      </c>
      <c r="B161" s="152" t="s">
        <v>580</v>
      </c>
      <c r="C161" s="153">
        <v>0.2</v>
      </c>
      <c r="D161" s="154" t="s">
        <v>491</v>
      </c>
      <c r="E161" s="26"/>
      <c r="F161" s="26"/>
      <c r="G161" s="28"/>
      <c r="H161" s="28"/>
    </row>
    <row r="162" spans="1:8" ht="12.75" customHeight="1" x14ac:dyDescent="0.25">
      <c r="A162" s="151" t="s">
        <v>581</v>
      </c>
      <c r="B162" s="152" t="s">
        <v>582</v>
      </c>
      <c r="C162" s="153">
        <v>0.2</v>
      </c>
      <c r="D162" s="154" t="s">
        <v>491</v>
      </c>
      <c r="E162" s="26"/>
      <c r="F162" s="26"/>
      <c r="G162" s="28"/>
      <c r="H162" s="28"/>
    </row>
    <row r="163" spans="1:8" x14ac:dyDescent="0.25">
      <c r="A163" s="151" t="s">
        <v>1376</v>
      </c>
      <c r="B163" s="152" t="s">
        <v>1377</v>
      </c>
      <c r="C163" s="153">
        <v>0.2</v>
      </c>
      <c r="D163" s="154" t="s">
        <v>491</v>
      </c>
      <c r="E163" s="26"/>
      <c r="F163" s="26"/>
      <c r="G163" s="28"/>
      <c r="H163" s="28"/>
    </row>
    <row r="164" spans="1:8" x14ac:dyDescent="0.25">
      <c r="A164" s="151" t="s">
        <v>907</v>
      </c>
      <c r="B164" s="152" t="s">
        <v>908</v>
      </c>
      <c r="C164" s="153">
        <v>0.2</v>
      </c>
      <c r="D164" s="154" t="s">
        <v>491</v>
      </c>
      <c r="E164" s="26"/>
      <c r="F164" s="26"/>
      <c r="G164" s="28"/>
      <c r="H164" s="28"/>
    </row>
    <row r="165" spans="1:8" x14ac:dyDescent="0.25">
      <c r="A165" s="151" t="s">
        <v>583</v>
      </c>
      <c r="B165" s="152" t="s">
        <v>584</v>
      </c>
      <c r="C165" s="153">
        <v>0.2</v>
      </c>
      <c r="D165" s="154" t="s">
        <v>491</v>
      </c>
      <c r="E165" s="26"/>
      <c r="F165" s="26"/>
      <c r="G165" s="28"/>
      <c r="H165" s="28"/>
    </row>
    <row r="166" spans="1:8" x14ac:dyDescent="0.25">
      <c r="A166" s="151" t="s">
        <v>585</v>
      </c>
      <c r="B166" s="152" t="s">
        <v>586</v>
      </c>
      <c r="C166" s="153">
        <v>0.2</v>
      </c>
      <c r="D166" s="154" t="s">
        <v>491</v>
      </c>
      <c r="E166" s="26"/>
      <c r="F166" s="26"/>
      <c r="G166" s="28"/>
      <c r="H166" s="28"/>
    </row>
    <row r="167" spans="1:8" x14ac:dyDescent="0.25">
      <c r="A167" s="151" t="s">
        <v>587</v>
      </c>
      <c r="B167" s="152" t="s">
        <v>588</v>
      </c>
      <c r="C167" s="153">
        <v>0.2</v>
      </c>
      <c r="D167" s="154" t="s">
        <v>491</v>
      </c>
      <c r="E167" s="26"/>
      <c r="F167" s="26"/>
      <c r="G167" s="28"/>
      <c r="H167" s="28"/>
    </row>
    <row r="168" spans="1:8" x14ac:dyDescent="0.25">
      <c r="A168" s="151" t="s">
        <v>909</v>
      </c>
      <c r="B168" s="152" t="s">
        <v>910</v>
      </c>
      <c r="C168" s="153">
        <v>0.2</v>
      </c>
      <c r="D168" s="154" t="s">
        <v>491</v>
      </c>
      <c r="E168" s="26"/>
      <c r="F168" s="26"/>
      <c r="G168" s="28"/>
      <c r="H168" s="28"/>
    </row>
    <row r="169" spans="1:8" ht="16.2" thickBot="1" x14ac:dyDescent="0.35">
      <c r="A169" s="140" t="s">
        <v>589</v>
      </c>
      <c r="D169" s="27"/>
      <c r="E169" s="26"/>
      <c r="F169" s="26"/>
      <c r="G169" s="28"/>
      <c r="H169" s="28"/>
    </row>
    <row r="170" spans="1:8" ht="26.4" x14ac:dyDescent="0.25">
      <c r="A170" s="189" t="s">
        <v>484</v>
      </c>
      <c r="B170" s="190" t="s">
        <v>485</v>
      </c>
      <c r="C170" s="191" t="s">
        <v>486</v>
      </c>
      <c r="D170" s="225" t="s">
        <v>487</v>
      </c>
      <c r="E170" s="26"/>
      <c r="F170" s="26"/>
      <c r="G170" s="28"/>
      <c r="H170" s="28"/>
    </row>
    <row r="171" spans="1:8" x14ac:dyDescent="0.25">
      <c r="A171" s="151" t="s">
        <v>1894</v>
      </c>
      <c r="B171" s="207" t="s">
        <v>924</v>
      </c>
      <c r="C171" s="153">
        <v>0.1</v>
      </c>
      <c r="D171" s="154" t="s">
        <v>491</v>
      </c>
      <c r="E171" s="26"/>
      <c r="F171" s="26"/>
      <c r="G171" s="28"/>
      <c r="H171" s="28"/>
    </row>
    <row r="172" spans="1:8" x14ac:dyDescent="0.25">
      <c r="A172" s="151" t="s">
        <v>1895</v>
      </c>
      <c r="B172" s="207" t="s">
        <v>1760</v>
      </c>
      <c r="C172" s="153">
        <v>0.1</v>
      </c>
      <c r="D172" s="154" t="s">
        <v>491</v>
      </c>
      <c r="E172" s="26"/>
      <c r="F172" s="26"/>
      <c r="G172" s="28"/>
      <c r="H172" s="28"/>
    </row>
    <row r="173" spans="1:8" x14ac:dyDescent="0.25">
      <c r="A173" s="151" t="s">
        <v>1896</v>
      </c>
      <c r="B173" s="207" t="s">
        <v>1761</v>
      </c>
      <c r="C173" s="153">
        <v>0.1</v>
      </c>
      <c r="D173" s="154" t="s">
        <v>491</v>
      </c>
      <c r="E173" s="26"/>
      <c r="F173" s="26"/>
      <c r="G173" s="28"/>
      <c r="H173" s="28"/>
    </row>
    <row r="174" spans="1:8" x14ac:dyDescent="0.25">
      <c r="A174" s="151" t="s">
        <v>1897</v>
      </c>
      <c r="B174" s="207" t="s">
        <v>1898</v>
      </c>
      <c r="C174" s="153">
        <v>0.1</v>
      </c>
      <c r="D174" s="154" t="s">
        <v>491</v>
      </c>
      <c r="E174" s="26"/>
      <c r="F174" s="26"/>
      <c r="G174" s="28"/>
      <c r="H174" s="28"/>
    </row>
    <row r="175" spans="1:8" x14ac:dyDescent="0.25">
      <c r="A175" s="151" t="s">
        <v>2020</v>
      </c>
      <c r="B175" s="207" t="s">
        <v>2019</v>
      </c>
      <c r="C175" s="153">
        <v>0.1</v>
      </c>
      <c r="D175" s="154" t="s">
        <v>491</v>
      </c>
      <c r="E175" s="26"/>
      <c r="F175" s="26"/>
      <c r="G175" s="28"/>
      <c r="H175" s="28"/>
    </row>
    <row r="176" spans="1:8" x14ac:dyDescent="0.25">
      <c r="A176" s="151" t="s">
        <v>1347</v>
      </c>
      <c r="B176" s="152" t="s">
        <v>1348</v>
      </c>
      <c r="C176" s="153">
        <v>0.1</v>
      </c>
      <c r="D176" s="154" t="s">
        <v>491</v>
      </c>
      <c r="E176" s="26"/>
      <c r="F176" s="26"/>
      <c r="G176" s="28"/>
      <c r="H176" s="28"/>
    </row>
    <row r="177" spans="1:8" x14ac:dyDescent="0.25">
      <c r="A177" s="151" t="s">
        <v>2026</v>
      </c>
      <c r="B177" s="152" t="s">
        <v>2027</v>
      </c>
      <c r="C177" s="153">
        <v>0.1</v>
      </c>
      <c r="D177" s="154" t="s">
        <v>491</v>
      </c>
      <c r="E177" s="26"/>
      <c r="F177" s="26"/>
      <c r="G177" s="28"/>
      <c r="H177" s="28"/>
    </row>
    <row r="178" spans="1:8" x14ac:dyDescent="0.25">
      <c r="A178" s="151" t="s">
        <v>950</v>
      </c>
      <c r="B178" s="152" t="s">
        <v>1872</v>
      </c>
      <c r="C178" s="153">
        <v>0.1</v>
      </c>
      <c r="D178" s="154" t="s">
        <v>491</v>
      </c>
      <c r="E178" s="26"/>
      <c r="F178" s="26"/>
      <c r="G178" s="28"/>
      <c r="H178" s="28"/>
    </row>
    <row r="179" spans="1:8" x14ac:dyDescent="0.25">
      <c r="A179" s="151" t="s">
        <v>1873</v>
      </c>
      <c r="B179" s="152" t="s">
        <v>1533</v>
      </c>
      <c r="C179" s="153">
        <v>0.1</v>
      </c>
      <c r="D179" s="154" t="s">
        <v>491</v>
      </c>
      <c r="E179" s="26"/>
      <c r="F179" s="26"/>
      <c r="G179" s="28"/>
      <c r="H179" s="28"/>
    </row>
    <row r="180" spans="1:8" x14ac:dyDescent="0.25">
      <c r="A180" s="151" t="s">
        <v>1831</v>
      </c>
      <c r="B180" s="152" t="s">
        <v>1832</v>
      </c>
      <c r="C180" s="153">
        <v>0.1</v>
      </c>
      <c r="D180" s="154" t="s">
        <v>491</v>
      </c>
      <c r="E180" s="26"/>
      <c r="F180" s="26"/>
      <c r="G180" s="28"/>
      <c r="H180" s="28"/>
    </row>
    <row r="181" spans="1:8" x14ac:dyDescent="0.25">
      <c r="A181" s="151" t="s">
        <v>1899</v>
      </c>
      <c r="B181" s="152" t="s">
        <v>1900</v>
      </c>
      <c r="C181" s="153">
        <v>0.1</v>
      </c>
      <c r="D181" s="154" t="s">
        <v>491</v>
      </c>
      <c r="E181" s="26"/>
      <c r="F181" s="26"/>
      <c r="G181" s="28"/>
      <c r="H181" s="28"/>
    </row>
    <row r="182" spans="1:8" x14ac:dyDescent="0.25">
      <c r="A182" s="151" t="s">
        <v>987</v>
      </c>
      <c r="B182" s="211" t="s">
        <v>988</v>
      </c>
      <c r="C182" s="153">
        <v>0.1</v>
      </c>
      <c r="D182" s="154" t="s">
        <v>491</v>
      </c>
      <c r="E182" s="26"/>
      <c r="F182" s="26"/>
      <c r="G182" s="28"/>
      <c r="H182" s="28"/>
    </row>
    <row r="183" spans="1:8" x14ac:dyDescent="0.25">
      <c r="A183" s="151" t="s">
        <v>1154</v>
      </c>
      <c r="B183" s="211" t="s">
        <v>1155</v>
      </c>
      <c r="C183" s="153">
        <v>0.1</v>
      </c>
      <c r="D183" s="154" t="s">
        <v>491</v>
      </c>
      <c r="E183" s="26"/>
      <c r="F183" s="26"/>
      <c r="G183" s="28"/>
      <c r="H183" s="28"/>
    </row>
    <row r="184" spans="1:8" x14ac:dyDescent="0.25">
      <c r="A184" s="151" t="s">
        <v>1870</v>
      </c>
      <c r="B184" s="211" t="s">
        <v>1871</v>
      </c>
      <c r="C184" s="153">
        <v>0.1</v>
      </c>
      <c r="D184" s="154" t="s">
        <v>491</v>
      </c>
      <c r="E184" s="26"/>
      <c r="F184" s="26"/>
      <c r="G184" s="28"/>
      <c r="H184" s="28"/>
    </row>
    <row r="185" spans="1:8" x14ac:dyDescent="0.25">
      <c r="A185" s="151" t="s">
        <v>1408</v>
      </c>
      <c r="B185" s="211" t="s">
        <v>1443</v>
      </c>
      <c r="C185" s="153">
        <v>0.1</v>
      </c>
      <c r="D185" s="154" t="s">
        <v>491</v>
      </c>
      <c r="E185" s="26"/>
      <c r="F185" s="26"/>
      <c r="G185" s="28"/>
      <c r="H185" s="28"/>
    </row>
    <row r="186" spans="1:8" x14ac:dyDescent="0.25">
      <c r="A186" s="151" t="s">
        <v>1762</v>
      </c>
      <c r="B186" s="197" t="s">
        <v>1763</v>
      </c>
      <c r="C186" s="153">
        <v>0.1</v>
      </c>
      <c r="D186" s="154" t="s">
        <v>491</v>
      </c>
      <c r="E186" s="26"/>
      <c r="F186" s="26"/>
      <c r="G186" s="28"/>
      <c r="H186" s="28"/>
    </row>
    <row r="187" spans="1:8" x14ac:dyDescent="0.25">
      <c r="A187" s="151" t="s">
        <v>1829</v>
      </c>
      <c r="B187" s="152" t="s">
        <v>1830</v>
      </c>
      <c r="C187" s="153">
        <v>0.1</v>
      </c>
      <c r="D187" s="154" t="s">
        <v>491</v>
      </c>
      <c r="E187" s="26"/>
      <c r="F187" s="26"/>
      <c r="G187" s="28"/>
      <c r="H187" s="28"/>
    </row>
    <row r="188" spans="1:8" x14ac:dyDescent="0.25">
      <c r="A188" s="151" t="s">
        <v>1944</v>
      </c>
      <c r="B188" s="152" t="s">
        <v>1945</v>
      </c>
      <c r="C188" s="153">
        <v>0.1</v>
      </c>
      <c r="D188" s="154" t="s">
        <v>491</v>
      </c>
      <c r="E188" s="26"/>
      <c r="F188" s="26"/>
      <c r="G188" s="28"/>
      <c r="H188" s="28"/>
    </row>
    <row r="189" spans="1:8" x14ac:dyDescent="0.25">
      <c r="A189" s="151" t="s">
        <v>1119</v>
      </c>
      <c r="B189" s="152" t="s">
        <v>1120</v>
      </c>
      <c r="C189" s="153">
        <v>0.1</v>
      </c>
      <c r="D189" s="154" t="s">
        <v>491</v>
      </c>
      <c r="E189" s="26"/>
      <c r="F189" s="26"/>
      <c r="G189" s="28"/>
      <c r="H189" s="28"/>
    </row>
    <row r="190" spans="1:8" x14ac:dyDescent="0.25">
      <c r="A190" s="151" t="s">
        <v>1874</v>
      </c>
      <c r="B190" s="152" t="s">
        <v>1875</v>
      </c>
      <c r="C190" s="153">
        <v>0.1</v>
      </c>
      <c r="D190" s="154" t="s">
        <v>491</v>
      </c>
      <c r="E190" s="26"/>
      <c r="F190" s="26"/>
      <c r="G190" s="28"/>
      <c r="H190" s="28"/>
    </row>
    <row r="191" spans="1:8" x14ac:dyDescent="0.25">
      <c r="A191" s="151" t="s">
        <v>2028</v>
      </c>
      <c r="B191" s="152" t="s">
        <v>2029</v>
      </c>
      <c r="C191" s="153">
        <v>0.1</v>
      </c>
      <c r="D191" s="154" t="s">
        <v>491</v>
      </c>
      <c r="E191" s="26"/>
      <c r="F191" s="26"/>
      <c r="G191" s="28"/>
      <c r="H191" s="28"/>
    </row>
    <row r="192" spans="1:8" x14ac:dyDescent="0.25">
      <c r="A192" s="151" t="s">
        <v>1537</v>
      </c>
      <c r="B192" s="152" t="s">
        <v>1538</v>
      </c>
      <c r="C192" s="153">
        <v>0.1</v>
      </c>
      <c r="D192" s="154" t="s">
        <v>491</v>
      </c>
      <c r="E192" s="26"/>
      <c r="F192" s="26"/>
      <c r="G192" s="28"/>
      <c r="H192" s="28"/>
    </row>
    <row r="193" spans="1:8" x14ac:dyDescent="0.25">
      <c r="A193" s="151" t="s">
        <v>1876</v>
      </c>
      <c r="B193" s="152" t="s">
        <v>1121</v>
      </c>
      <c r="C193" s="153">
        <v>0.1</v>
      </c>
      <c r="D193" s="154" t="s">
        <v>491</v>
      </c>
      <c r="E193" s="26"/>
      <c r="F193" s="26"/>
      <c r="G193" s="28"/>
      <c r="H193" s="28"/>
    </row>
    <row r="194" spans="1:8" x14ac:dyDescent="0.25">
      <c r="A194" s="151" t="s">
        <v>1747</v>
      </c>
      <c r="B194" s="152" t="s">
        <v>1748</v>
      </c>
      <c r="C194" s="153">
        <v>0.1</v>
      </c>
      <c r="D194" s="154" t="s">
        <v>491</v>
      </c>
      <c r="E194" s="26"/>
      <c r="F194" s="26"/>
      <c r="G194" s="28"/>
      <c r="H194" s="28"/>
    </row>
    <row r="195" spans="1:8" x14ac:dyDescent="0.25">
      <c r="A195" s="151" t="s">
        <v>1383</v>
      </c>
      <c r="B195" s="152" t="s">
        <v>1384</v>
      </c>
      <c r="C195" s="153">
        <v>0.1</v>
      </c>
      <c r="D195" s="154" t="s">
        <v>491</v>
      </c>
      <c r="E195" s="26"/>
      <c r="F195" s="26"/>
      <c r="G195" s="28"/>
      <c r="H195" s="28"/>
    </row>
    <row r="196" spans="1:8" x14ac:dyDescent="0.25">
      <c r="A196" s="151" t="s">
        <v>1813</v>
      </c>
      <c r="B196" s="152" t="s">
        <v>1814</v>
      </c>
      <c r="C196" s="153">
        <v>0.1</v>
      </c>
      <c r="D196" s="154" t="s">
        <v>491</v>
      </c>
      <c r="E196" s="26"/>
      <c r="F196" s="26"/>
      <c r="G196" s="28"/>
      <c r="H196" s="28"/>
    </row>
    <row r="197" spans="1:8" x14ac:dyDescent="0.25">
      <c r="A197" s="151" t="s">
        <v>843</v>
      </c>
      <c r="B197" s="152" t="s">
        <v>844</v>
      </c>
      <c r="C197" s="153">
        <v>0.1</v>
      </c>
      <c r="D197" s="154" t="s">
        <v>491</v>
      </c>
      <c r="E197" s="26"/>
      <c r="F197" s="26"/>
      <c r="G197" s="28"/>
      <c r="H197" s="28"/>
    </row>
    <row r="198" spans="1:8" x14ac:dyDescent="0.25">
      <c r="A198" s="151" t="s">
        <v>1171</v>
      </c>
      <c r="B198" s="188" t="s">
        <v>1534</v>
      </c>
      <c r="C198" s="153">
        <v>0.1</v>
      </c>
      <c r="D198" s="154" t="s">
        <v>491</v>
      </c>
      <c r="E198" s="26"/>
      <c r="F198" s="26"/>
      <c r="G198" s="28"/>
      <c r="H198" s="28"/>
    </row>
    <row r="199" spans="1:8" x14ac:dyDescent="0.25">
      <c r="A199" s="151" t="s">
        <v>1373</v>
      </c>
      <c r="B199" s="188" t="s">
        <v>1374</v>
      </c>
      <c r="C199" s="153">
        <v>0.1</v>
      </c>
      <c r="D199" s="154" t="s">
        <v>491</v>
      </c>
      <c r="E199" s="26"/>
      <c r="F199" s="26"/>
      <c r="G199" s="28"/>
      <c r="H199" s="28"/>
    </row>
    <row r="200" spans="1:8" x14ac:dyDescent="0.25">
      <c r="A200" s="151" t="s">
        <v>1808</v>
      </c>
      <c r="B200" s="152" t="s">
        <v>1809</v>
      </c>
      <c r="C200" s="153">
        <v>0.1</v>
      </c>
      <c r="D200" s="154" t="s">
        <v>491</v>
      </c>
      <c r="E200" s="26"/>
      <c r="F200" s="26"/>
      <c r="G200" s="28"/>
      <c r="H200" s="28"/>
    </row>
    <row r="201" spans="1:8" x14ac:dyDescent="0.25">
      <c r="A201" s="151" t="s">
        <v>1946</v>
      </c>
      <c r="B201" s="152" t="s">
        <v>1947</v>
      </c>
      <c r="C201" s="153">
        <v>0.1</v>
      </c>
      <c r="D201" s="154" t="s">
        <v>491</v>
      </c>
      <c r="E201" s="26"/>
      <c r="F201" s="26"/>
      <c r="G201" s="28"/>
      <c r="H201" s="28"/>
    </row>
    <row r="202" spans="1:8" x14ac:dyDescent="0.25">
      <c r="A202" s="151" t="s">
        <v>938</v>
      </c>
      <c r="B202" s="152" t="s">
        <v>1250</v>
      </c>
      <c r="C202" s="153">
        <v>0.1</v>
      </c>
      <c r="D202" s="154" t="s">
        <v>491</v>
      </c>
      <c r="E202" s="26"/>
      <c r="F202" s="26"/>
      <c r="G202" s="28"/>
      <c r="H202" s="28"/>
    </row>
    <row r="203" spans="1:8" x14ac:dyDescent="0.25">
      <c r="A203" s="151" t="s">
        <v>1249</v>
      </c>
      <c r="B203" s="152" t="s">
        <v>1251</v>
      </c>
      <c r="C203" s="153">
        <v>0.1</v>
      </c>
      <c r="D203" s="154" t="s">
        <v>491</v>
      </c>
      <c r="E203" s="26"/>
      <c r="F203" s="26"/>
      <c r="G203" s="28"/>
      <c r="H203" s="28"/>
    </row>
    <row r="204" spans="1:8" x14ac:dyDescent="0.25">
      <c r="A204" s="151" t="s">
        <v>1545</v>
      </c>
      <c r="B204" s="152" t="s">
        <v>1546</v>
      </c>
      <c r="C204" s="153">
        <v>0.1</v>
      </c>
      <c r="D204" s="154" t="s">
        <v>491</v>
      </c>
      <c r="E204" s="26"/>
      <c r="F204" s="26"/>
      <c r="G204" s="28"/>
      <c r="H204" s="28"/>
    </row>
    <row r="205" spans="1:8" x14ac:dyDescent="0.25">
      <c r="A205" s="151" t="s">
        <v>989</v>
      </c>
      <c r="B205" s="152" t="s">
        <v>990</v>
      </c>
      <c r="C205" s="153">
        <v>0.1</v>
      </c>
      <c r="D205" s="154" t="s">
        <v>491</v>
      </c>
      <c r="E205" s="26"/>
      <c r="F205" s="26"/>
      <c r="G205" s="28"/>
      <c r="H205" s="28"/>
    </row>
    <row r="206" spans="1:8" x14ac:dyDescent="0.25">
      <c r="A206" s="151" t="s">
        <v>1156</v>
      </c>
      <c r="B206" s="152" t="s">
        <v>1157</v>
      </c>
      <c r="C206" s="153">
        <v>0.1</v>
      </c>
      <c r="D206" s="154" t="s">
        <v>491</v>
      </c>
      <c r="E206" s="26"/>
      <c r="F206" s="26"/>
      <c r="G206" s="28"/>
      <c r="H206" s="28"/>
    </row>
    <row r="207" spans="1:8" x14ac:dyDescent="0.25">
      <c r="A207" s="151" t="s">
        <v>1345</v>
      </c>
      <c r="B207" s="152" t="s">
        <v>1346</v>
      </c>
      <c r="C207" s="153">
        <v>0.1</v>
      </c>
      <c r="D207" s="154" t="s">
        <v>491</v>
      </c>
      <c r="E207" s="26"/>
      <c r="F207" s="26"/>
      <c r="G207" s="28"/>
      <c r="H207" s="28"/>
    </row>
    <row r="208" spans="1:8" x14ac:dyDescent="0.25">
      <c r="A208" s="151" t="s">
        <v>1548</v>
      </c>
      <c r="B208" s="152" t="s">
        <v>1547</v>
      </c>
      <c r="C208" s="153">
        <v>0.1</v>
      </c>
      <c r="D208" s="154" t="s">
        <v>491</v>
      </c>
      <c r="E208" s="26"/>
      <c r="F208" s="26"/>
      <c r="G208" s="28"/>
      <c r="H208" s="28"/>
    </row>
    <row r="209" spans="1:8" x14ac:dyDescent="0.25">
      <c r="A209" s="151" t="s">
        <v>1877</v>
      </c>
      <c r="B209" s="152" t="s">
        <v>1878</v>
      </c>
      <c r="C209" s="153">
        <v>0.1</v>
      </c>
      <c r="D209" s="154" t="s">
        <v>491</v>
      </c>
      <c r="E209" s="26"/>
      <c r="F209" s="26"/>
      <c r="G209" s="28"/>
      <c r="H209" s="28"/>
    </row>
    <row r="210" spans="1:8" x14ac:dyDescent="0.25">
      <c r="A210" s="264" t="s">
        <v>1999</v>
      </c>
      <c r="B210" s="152" t="s">
        <v>2000</v>
      </c>
      <c r="C210" s="153">
        <v>0.1</v>
      </c>
      <c r="D210" s="154" t="s">
        <v>491</v>
      </c>
      <c r="E210" s="26"/>
      <c r="F210" s="26"/>
      <c r="G210" s="28"/>
      <c r="H210" s="28"/>
    </row>
    <row r="211" spans="1:8" ht="15.6" x14ac:dyDescent="0.3">
      <c r="A211" s="140" t="s">
        <v>1212</v>
      </c>
      <c r="D211" s="140" t="s">
        <v>300</v>
      </c>
      <c r="E211" s="229"/>
      <c r="F211" s="26"/>
      <c r="G211" s="28"/>
      <c r="H211" s="28"/>
    </row>
    <row r="212" spans="1:8" ht="26.4" x14ac:dyDescent="0.25">
      <c r="A212" s="159" t="s">
        <v>484</v>
      </c>
      <c r="B212" s="160" t="s">
        <v>485</v>
      </c>
      <c r="C212" s="141" t="s">
        <v>486</v>
      </c>
      <c r="D212" s="161" t="s">
        <v>487</v>
      </c>
      <c r="E212" s="26"/>
      <c r="F212" s="26"/>
      <c r="G212" s="28"/>
      <c r="H212" s="28"/>
    </row>
    <row r="213" spans="1:8" x14ac:dyDescent="0.25">
      <c r="A213" s="260">
        <v>360</v>
      </c>
      <c r="B213" s="261" t="s">
        <v>1448</v>
      </c>
      <c r="C213" s="262">
        <v>0.2</v>
      </c>
      <c r="D213" s="263" t="s">
        <v>1970</v>
      </c>
      <c r="E213" s="26"/>
      <c r="F213" s="26"/>
      <c r="G213" s="28"/>
      <c r="H213" s="28"/>
    </row>
    <row r="214" spans="1:8" x14ac:dyDescent="0.25">
      <c r="A214" s="260" t="s">
        <v>695</v>
      </c>
      <c r="B214" s="261" t="s">
        <v>1580</v>
      </c>
      <c r="C214" s="262">
        <v>0.2</v>
      </c>
      <c r="D214" s="263" t="s">
        <v>1971</v>
      </c>
      <c r="E214" s="26"/>
      <c r="F214" s="26"/>
      <c r="G214" s="28"/>
      <c r="H214" s="28"/>
    </row>
    <row r="215" spans="1:8" x14ac:dyDescent="0.25">
      <c r="A215" s="260" t="s">
        <v>590</v>
      </c>
      <c r="B215" s="261" t="s">
        <v>1252</v>
      </c>
      <c r="C215" s="262">
        <v>0.2</v>
      </c>
      <c r="D215" s="263" t="s">
        <v>1972</v>
      </c>
      <c r="E215" s="26"/>
      <c r="F215" s="26"/>
      <c r="G215" s="28"/>
      <c r="H215" s="28"/>
    </row>
    <row r="216" spans="1:8" x14ac:dyDescent="0.25">
      <c r="A216" s="260" t="s">
        <v>1217</v>
      </c>
      <c r="B216" s="261" t="s">
        <v>1693</v>
      </c>
      <c r="C216" s="262">
        <v>0.2</v>
      </c>
      <c r="D216" s="263" t="s">
        <v>1970</v>
      </c>
      <c r="E216" s="26"/>
      <c r="F216" s="26"/>
      <c r="G216" s="28"/>
      <c r="H216" s="28"/>
    </row>
    <row r="217" spans="1:8" x14ac:dyDescent="0.25">
      <c r="A217" s="260" t="s">
        <v>591</v>
      </c>
      <c r="B217" s="261" t="s">
        <v>592</v>
      </c>
      <c r="C217" s="262">
        <v>0.2</v>
      </c>
      <c r="D217" s="263" t="s">
        <v>1973</v>
      </c>
      <c r="E217" s="26"/>
      <c r="F217" s="26"/>
      <c r="G217" s="28"/>
      <c r="H217" s="28"/>
    </row>
    <row r="218" spans="1:8" x14ac:dyDescent="0.25">
      <c r="A218" s="260" t="s">
        <v>761</v>
      </c>
      <c r="B218" s="261" t="s">
        <v>1581</v>
      </c>
      <c r="C218" s="262">
        <v>0.2</v>
      </c>
      <c r="D218" s="263" t="s">
        <v>1974</v>
      </c>
      <c r="E218" s="26"/>
      <c r="F218" s="26"/>
      <c r="G218" s="28"/>
      <c r="H218" s="28"/>
    </row>
    <row r="219" spans="1:8" x14ac:dyDescent="0.25">
      <c r="A219" s="260" t="s">
        <v>1253</v>
      </c>
      <c r="B219" s="261" t="s">
        <v>1254</v>
      </c>
      <c r="C219" s="262">
        <v>0.2</v>
      </c>
      <c r="D219" s="263" t="s">
        <v>1975</v>
      </c>
      <c r="E219" s="26"/>
      <c r="F219" s="26"/>
      <c r="G219" s="28"/>
      <c r="H219" s="28"/>
    </row>
    <row r="220" spans="1:8" x14ac:dyDescent="0.25">
      <c r="A220" s="260" t="s">
        <v>593</v>
      </c>
      <c r="B220" s="261" t="s">
        <v>1582</v>
      </c>
      <c r="C220" s="262">
        <v>0.2</v>
      </c>
      <c r="D220" s="263" t="s">
        <v>1976</v>
      </c>
      <c r="E220" s="26"/>
      <c r="F220" s="26"/>
      <c r="G220" s="28"/>
      <c r="H220" s="28"/>
    </row>
    <row r="221" spans="1:8" x14ac:dyDescent="0.25">
      <c r="A221" s="260" t="s">
        <v>594</v>
      </c>
      <c r="B221" s="261" t="s">
        <v>1583</v>
      </c>
      <c r="C221" s="262">
        <v>0.2</v>
      </c>
      <c r="D221" s="263" t="s">
        <v>1974</v>
      </c>
      <c r="E221" s="26"/>
      <c r="F221" s="26"/>
      <c r="G221" s="28"/>
      <c r="H221" s="28"/>
    </row>
    <row r="222" spans="1:8" x14ac:dyDescent="0.25">
      <c r="A222" s="260" t="s">
        <v>696</v>
      </c>
      <c r="B222" s="261" t="s">
        <v>697</v>
      </c>
      <c r="C222" s="262">
        <v>0.2</v>
      </c>
      <c r="D222" s="263" t="s">
        <v>1970</v>
      </c>
      <c r="E222" s="26"/>
      <c r="F222" s="26"/>
      <c r="G222" s="28"/>
      <c r="H222" s="28"/>
    </row>
    <row r="223" spans="1:8" x14ac:dyDescent="0.25">
      <c r="A223" s="260" t="s">
        <v>1015</v>
      </c>
      <c r="B223" s="261" t="s">
        <v>1016</v>
      </c>
      <c r="C223" s="262">
        <v>0.2</v>
      </c>
      <c r="D223" s="263" t="s">
        <v>1974</v>
      </c>
      <c r="E223" s="26"/>
      <c r="F223" s="26"/>
      <c r="G223" s="28"/>
      <c r="H223" s="28"/>
    </row>
    <row r="224" spans="1:8" x14ac:dyDescent="0.25">
      <c r="A224" s="260" t="s">
        <v>595</v>
      </c>
      <c r="B224" s="261" t="s">
        <v>1199</v>
      </c>
      <c r="C224" s="262">
        <v>0.2</v>
      </c>
      <c r="D224" s="263" t="s">
        <v>1972</v>
      </c>
      <c r="E224" s="26"/>
      <c r="F224" s="26"/>
      <c r="G224" s="28"/>
      <c r="H224" s="28"/>
    </row>
    <row r="225" spans="1:8" x14ac:dyDescent="0.25">
      <c r="A225" s="260" t="s">
        <v>596</v>
      </c>
      <c r="B225" s="261" t="s">
        <v>597</v>
      </c>
      <c r="C225" s="262">
        <v>0.2</v>
      </c>
      <c r="D225" s="263" t="s">
        <v>1977</v>
      </c>
      <c r="E225" s="26"/>
      <c r="F225" s="26"/>
      <c r="G225" s="28"/>
      <c r="H225" s="28"/>
    </row>
    <row r="226" spans="1:8" x14ac:dyDescent="0.25">
      <c r="A226" s="260" t="s">
        <v>598</v>
      </c>
      <c r="B226" s="261" t="s">
        <v>599</v>
      </c>
      <c r="C226" s="262">
        <v>0.2</v>
      </c>
      <c r="D226" s="263" t="s">
        <v>1978</v>
      </c>
      <c r="E226" s="26"/>
      <c r="F226" s="26"/>
      <c r="G226" s="28"/>
      <c r="H226" s="28"/>
    </row>
    <row r="227" spans="1:8" x14ac:dyDescent="0.25">
      <c r="A227" s="260" t="s">
        <v>600</v>
      </c>
      <c r="B227" s="261" t="s">
        <v>1885</v>
      </c>
      <c r="C227" s="262">
        <v>0.2</v>
      </c>
      <c r="D227" s="263" t="s">
        <v>1977</v>
      </c>
      <c r="E227" s="26"/>
      <c r="F227" s="26"/>
      <c r="G227" s="28"/>
      <c r="H227" s="28"/>
    </row>
    <row r="228" spans="1:8" x14ac:dyDescent="0.25">
      <c r="A228" s="260" t="s">
        <v>601</v>
      </c>
      <c r="B228" s="261" t="s">
        <v>602</v>
      </c>
      <c r="C228" s="262">
        <v>0.2</v>
      </c>
      <c r="D228" s="263" t="s">
        <v>1973</v>
      </c>
      <c r="E228" s="26"/>
      <c r="F228" s="26"/>
      <c r="G228" s="28"/>
      <c r="H228" s="28"/>
    </row>
    <row r="229" spans="1:8" x14ac:dyDescent="0.25">
      <c r="A229" s="260" t="s">
        <v>1213</v>
      </c>
      <c r="B229" s="261" t="s">
        <v>1584</v>
      </c>
      <c r="C229" s="262">
        <v>0.2</v>
      </c>
      <c r="D229" s="263" t="s">
        <v>1976</v>
      </c>
      <c r="E229" s="26"/>
      <c r="F229" s="26"/>
      <c r="G229" s="28"/>
      <c r="H229" s="28"/>
    </row>
    <row r="230" spans="1:8" x14ac:dyDescent="0.25">
      <c r="A230" s="260" t="s">
        <v>698</v>
      </c>
      <c r="B230" s="261" t="s">
        <v>1585</v>
      </c>
      <c r="C230" s="262">
        <v>0.2</v>
      </c>
      <c r="D230" s="263" t="s">
        <v>1976</v>
      </c>
      <c r="E230" s="26"/>
      <c r="F230" s="26"/>
      <c r="G230" s="28"/>
      <c r="H230" s="28"/>
    </row>
    <row r="231" spans="1:8" x14ac:dyDescent="0.25">
      <c r="A231" s="260" t="s">
        <v>762</v>
      </c>
      <c r="B231" s="261" t="s">
        <v>1218</v>
      </c>
      <c r="C231" s="262">
        <v>0.2</v>
      </c>
      <c r="D231" s="263" t="s">
        <v>1979</v>
      </c>
      <c r="E231" s="26"/>
      <c r="F231" s="26"/>
      <c r="G231" s="28"/>
      <c r="H231" s="28"/>
    </row>
    <row r="232" spans="1:8" x14ac:dyDescent="0.25">
      <c r="A232" s="260" t="s">
        <v>1959</v>
      </c>
      <c r="B232" s="261" t="s">
        <v>1960</v>
      </c>
      <c r="C232" s="262">
        <v>0.2</v>
      </c>
      <c r="D232" s="263" t="s">
        <v>1979</v>
      </c>
      <c r="E232" s="26"/>
      <c r="F232" s="26"/>
      <c r="G232" s="28"/>
      <c r="H232" s="28"/>
    </row>
    <row r="233" spans="1:8" x14ac:dyDescent="0.25">
      <c r="A233" s="260" t="s">
        <v>603</v>
      </c>
      <c r="B233" s="261" t="s">
        <v>604</v>
      </c>
      <c r="C233" s="262">
        <v>0.2</v>
      </c>
      <c r="D233" s="263" t="s">
        <v>1977</v>
      </c>
      <c r="E233" s="26"/>
      <c r="F233" s="26"/>
      <c r="G233" s="28"/>
      <c r="H233" s="28"/>
    </row>
    <row r="234" spans="1:8" x14ac:dyDescent="0.25">
      <c r="A234" s="260" t="s">
        <v>1178</v>
      </c>
      <c r="B234" s="261" t="s">
        <v>1586</v>
      </c>
      <c r="C234" s="262">
        <v>0.2</v>
      </c>
      <c r="D234" s="263" t="s">
        <v>1977</v>
      </c>
      <c r="E234" s="26"/>
      <c r="F234" s="26"/>
      <c r="G234" s="28"/>
      <c r="H234" s="28"/>
    </row>
    <row r="235" spans="1:8" x14ac:dyDescent="0.25">
      <c r="A235" s="260" t="s">
        <v>605</v>
      </c>
      <c r="B235" s="261" t="s">
        <v>606</v>
      </c>
      <c r="C235" s="262">
        <v>0.2</v>
      </c>
      <c r="D235" s="263" t="s">
        <v>1972</v>
      </c>
      <c r="E235" s="26"/>
      <c r="F235" s="26"/>
      <c r="G235" s="28"/>
      <c r="H235" s="28"/>
    </row>
    <row r="236" spans="1:8" x14ac:dyDescent="0.25">
      <c r="A236" s="260" t="s">
        <v>607</v>
      </c>
      <c r="B236" s="261" t="s">
        <v>1587</v>
      </c>
      <c r="C236" s="262">
        <v>0.2</v>
      </c>
      <c r="D236" s="263" t="s">
        <v>1974</v>
      </c>
      <c r="E236" s="26"/>
      <c r="F236" s="26"/>
      <c r="G236" s="28"/>
      <c r="H236" s="28"/>
    </row>
    <row r="237" spans="1:8" x14ac:dyDescent="0.25">
      <c r="A237" s="260" t="s">
        <v>699</v>
      </c>
      <c r="B237" s="261" t="s">
        <v>700</v>
      </c>
      <c r="C237" s="262">
        <v>0.2</v>
      </c>
      <c r="D237" s="263" t="s">
        <v>1976</v>
      </c>
      <c r="E237" s="26"/>
      <c r="F237" s="26"/>
      <c r="G237" s="28"/>
      <c r="H237" s="28"/>
    </row>
    <row r="238" spans="1:8" x14ac:dyDescent="0.25">
      <c r="A238" s="260" t="s">
        <v>608</v>
      </c>
      <c r="B238" s="261" t="s">
        <v>1588</v>
      </c>
      <c r="C238" s="262">
        <v>0.2</v>
      </c>
      <c r="D238" s="263" t="s">
        <v>1977</v>
      </c>
      <c r="E238" s="26"/>
      <c r="F238" s="26"/>
      <c r="G238" s="28"/>
      <c r="H238" s="28"/>
    </row>
    <row r="239" spans="1:8" x14ac:dyDescent="0.25">
      <c r="A239" s="260" t="s">
        <v>1219</v>
      </c>
      <c r="B239" s="261" t="s">
        <v>1698</v>
      </c>
      <c r="C239" s="262">
        <v>0.2</v>
      </c>
      <c r="D239" s="263" t="s">
        <v>1972</v>
      </c>
      <c r="E239" s="26"/>
      <c r="F239" s="26"/>
      <c r="G239" s="28"/>
      <c r="H239" s="28"/>
    </row>
    <row r="240" spans="1:8" x14ac:dyDescent="0.25">
      <c r="A240" s="260" t="s">
        <v>609</v>
      </c>
      <c r="B240" s="261" t="s">
        <v>1158</v>
      </c>
      <c r="C240" s="262">
        <v>0.2</v>
      </c>
      <c r="D240" s="263" t="s">
        <v>1972</v>
      </c>
      <c r="E240" s="26"/>
      <c r="F240" s="26"/>
      <c r="G240" s="28"/>
      <c r="H240" s="28"/>
    </row>
    <row r="241" spans="1:8" x14ac:dyDescent="0.25">
      <c r="A241" s="260" t="s">
        <v>702</v>
      </c>
      <c r="B241" s="261" t="s">
        <v>703</v>
      </c>
      <c r="C241" s="262">
        <v>0.2</v>
      </c>
      <c r="D241" s="263" t="s">
        <v>1972</v>
      </c>
      <c r="E241" s="26"/>
      <c r="F241" s="26"/>
      <c r="G241" s="28"/>
      <c r="H241" s="28"/>
    </row>
    <row r="242" spans="1:8" x14ac:dyDescent="0.25">
      <c r="A242" s="260" t="s">
        <v>610</v>
      </c>
      <c r="B242" s="261" t="s">
        <v>611</v>
      </c>
      <c r="C242" s="262">
        <v>0.2</v>
      </c>
      <c r="D242" s="263" t="s">
        <v>1972</v>
      </c>
      <c r="E242" s="26"/>
      <c r="F242" s="26"/>
      <c r="G242" s="28"/>
      <c r="H242" s="28"/>
    </row>
    <row r="243" spans="1:8" x14ac:dyDescent="0.25">
      <c r="A243" s="260" t="s">
        <v>1845</v>
      </c>
      <c r="B243" s="261" t="s">
        <v>1846</v>
      </c>
      <c r="C243" s="262">
        <v>0.2</v>
      </c>
      <c r="D243" s="263" t="s">
        <v>1975</v>
      </c>
      <c r="E243" s="26"/>
      <c r="F243" s="26"/>
      <c r="G243" s="28"/>
      <c r="H243" s="28"/>
    </row>
    <row r="244" spans="1:8" x14ac:dyDescent="0.25">
      <c r="A244" s="260" t="s">
        <v>612</v>
      </c>
      <c r="B244" s="261" t="s">
        <v>1590</v>
      </c>
      <c r="C244" s="262">
        <v>0.2</v>
      </c>
      <c r="D244" s="263" t="s">
        <v>1977</v>
      </c>
      <c r="E244" s="26"/>
      <c r="F244" s="26"/>
      <c r="G244" s="28"/>
      <c r="H244" s="28"/>
    </row>
    <row r="245" spans="1:8" x14ac:dyDescent="0.25">
      <c r="A245" s="260" t="s">
        <v>704</v>
      </c>
      <c r="B245" s="261" t="s">
        <v>705</v>
      </c>
      <c r="C245" s="262">
        <v>0.2</v>
      </c>
      <c r="D245" s="263" t="s">
        <v>1975</v>
      </c>
      <c r="E245" s="26"/>
      <c r="F245" s="26"/>
      <c r="G245" s="28"/>
      <c r="H245" s="28"/>
    </row>
    <row r="246" spans="1:8" x14ac:dyDescent="0.25">
      <c r="A246" s="260" t="s">
        <v>706</v>
      </c>
      <c r="B246" s="261" t="s">
        <v>1591</v>
      </c>
      <c r="C246" s="262">
        <v>0.2</v>
      </c>
      <c r="D246" s="263" t="s">
        <v>1976</v>
      </c>
      <c r="E246" s="26"/>
      <c r="F246" s="26"/>
      <c r="G246" s="28"/>
      <c r="H246" s="28"/>
    </row>
    <row r="247" spans="1:8" x14ac:dyDescent="0.25">
      <c r="A247" s="260" t="s">
        <v>613</v>
      </c>
      <c r="B247" s="261" t="s">
        <v>1592</v>
      </c>
      <c r="C247" s="262">
        <v>0.2</v>
      </c>
      <c r="D247" s="263" t="s">
        <v>1972</v>
      </c>
      <c r="E247" s="26"/>
      <c r="F247" s="26"/>
      <c r="G247" s="28"/>
      <c r="H247" s="28"/>
    </row>
    <row r="248" spans="1:8" x14ac:dyDescent="0.25">
      <c r="A248" s="260" t="s">
        <v>707</v>
      </c>
      <c r="B248" s="261" t="s">
        <v>708</v>
      </c>
      <c r="C248" s="262">
        <v>0.2</v>
      </c>
      <c r="D248" s="263" t="s">
        <v>1979</v>
      </c>
      <c r="E248" s="26"/>
      <c r="F248" s="26"/>
      <c r="G248" s="28"/>
      <c r="H248" s="28"/>
    </row>
    <row r="249" spans="1:8" x14ac:dyDescent="0.25">
      <c r="A249" s="260" t="s">
        <v>614</v>
      </c>
      <c r="B249" s="261" t="s">
        <v>615</v>
      </c>
      <c r="C249" s="262">
        <v>0.2</v>
      </c>
      <c r="D249" s="263" t="s">
        <v>1974</v>
      </c>
      <c r="E249" s="26"/>
      <c r="F249" s="26"/>
      <c r="G249" s="28"/>
      <c r="H249" s="28"/>
    </row>
    <row r="250" spans="1:8" x14ac:dyDescent="0.25">
      <c r="A250" s="260" t="s">
        <v>616</v>
      </c>
      <c r="B250" s="261" t="s">
        <v>1593</v>
      </c>
      <c r="C250" s="262">
        <v>0.2</v>
      </c>
      <c r="D250" s="263" t="s">
        <v>1980</v>
      </c>
      <c r="E250" s="26"/>
      <c r="F250" s="26"/>
      <c r="G250" s="28"/>
      <c r="H250" s="28"/>
    </row>
    <row r="251" spans="1:8" x14ac:dyDescent="0.25">
      <c r="A251" s="260" t="s">
        <v>617</v>
      </c>
      <c r="B251" s="261" t="s">
        <v>1594</v>
      </c>
      <c r="C251" s="262">
        <v>0.2</v>
      </c>
      <c r="D251" s="263" t="s">
        <v>1977</v>
      </c>
      <c r="E251" s="26"/>
      <c r="F251" s="26"/>
      <c r="G251" s="28"/>
      <c r="H251" s="28"/>
    </row>
    <row r="252" spans="1:8" x14ac:dyDescent="0.25">
      <c r="A252" s="260" t="s">
        <v>1214</v>
      </c>
      <c r="B252" s="261" t="s">
        <v>1215</v>
      </c>
      <c r="C252" s="262">
        <v>0.2</v>
      </c>
      <c r="D252" s="263" t="s">
        <v>1970</v>
      </c>
      <c r="E252" s="26"/>
      <c r="F252" s="26"/>
      <c r="G252" s="28"/>
      <c r="H252" s="28"/>
    </row>
    <row r="253" spans="1:8" x14ac:dyDescent="0.25">
      <c r="A253" s="260" t="s">
        <v>710</v>
      </c>
      <c r="B253" s="261" t="s">
        <v>1596</v>
      </c>
      <c r="C253" s="262">
        <v>0.2</v>
      </c>
      <c r="D253" s="263" t="s">
        <v>1971</v>
      </c>
      <c r="E253" s="26"/>
      <c r="F253" s="26"/>
      <c r="G253" s="28"/>
      <c r="H253" s="28"/>
    </row>
    <row r="254" spans="1:8" x14ac:dyDescent="0.25">
      <c r="A254" s="260" t="s">
        <v>618</v>
      </c>
      <c r="B254" s="261" t="s">
        <v>619</v>
      </c>
      <c r="C254" s="262">
        <v>0.2</v>
      </c>
      <c r="D254" s="263" t="s">
        <v>1977</v>
      </c>
      <c r="E254" s="26"/>
      <c r="F254" s="26"/>
      <c r="G254" s="28"/>
      <c r="H254" s="28"/>
    </row>
    <row r="255" spans="1:8" x14ac:dyDescent="0.25">
      <c r="A255" s="260" t="s">
        <v>711</v>
      </c>
      <c r="B255" s="261" t="s">
        <v>712</v>
      </c>
      <c r="C255" s="262">
        <v>0.2</v>
      </c>
      <c r="D255" s="263" t="s">
        <v>1979</v>
      </c>
      <c r="E255" s="26"/>
      <c r="F255" s="26"/>
      <c r="G255" s="28"/>
      <c r="H255" s="28"/>
    </row>
    <row r="256" spans="1:8" x14ac:dyDescent="0.25">
      <c r="A256" s="260" t="s">
        <v>1220</v>
      </c>
      <c r="B256" s="261" t="s">
        <v>1598</v>
      </c>
      <c r="C256" s="262">
        <v>0.2</v>
      </c>
      <c r="D256" s="263" t="s">
        <v>1972</v>
      </c>
      <c r="E256" s="26"/>
      <c r="F256" s="26"/>
      <c r="G256" s="28"/>
      <c r="H256" s="28"/>
    </row>
    <row r="257" spans="1:8" x14ac:dyDescent="0.25">
      <c r="A257" s="260" t="s">
        <v>849</v>
      </c>
      <c r="B257" s="261" t="s">
        <v>1599</v>
      </c>
      <c r="C257" s="262">
        <v>0.2</v>
      </c>
      <c r="D257" s="263" t="s">
        <v>1979</v>
      </c>
      <c r="E257" s="26"/>
      <c r="F257" s="26"/>
      <c r="G257" s="28"/>
      <c r="H257" s="28"/>
    </row>
    <row r="258" spans="1:8" x14ac:dyDescent="0.25">
      <c r="A258" s="260" t="s">
        <v>765</v>
      </c>
      <c r="B258" s="261" t="s">
        <v>1700</v>
      </c>
      <c r="C258" s="262">
        <v>0.2</v>
      </c>
      <c r="D258" s="263" t="s">
        <v>1976</v>
      </c>
      <c r="E258" s="26"/>
      <c r="F258" s="26"/>
      <c r="G258" s="28"/>
      <c r="H258" s="28"/>
    </row>
    <row r="259" spans="1:8" x14ac:dyDescent="0.25">
      <c r="A259" s="260" t="s">
        <v>847</v>
      </c>
      <c r="B259" s="261" t="s">
        <v>1600</v>
      </c>
      <c r="C259" s="262">
        <v>0.2</v>
      </c>
      <c r="D259" s="263" t="s">
        <v>1979</v>
      </c>
      <c r="E259" s="26"/>
      <c r="F259" s="26"/>
      <c r="G259" s="28"/>
      <c r="H259" s="28"/>
    </row>
    <row r="260" spans="1:8" x14ac:dyDescent="0.25">
      <c r="A260" s="260" t="s">
        <v>1370</v>
      </c>
      <c r="B260" s="261" t="s">
        <v>1701</v>
      </c>
      <c r="C260" s="262">
        <v>0.2</v>
      </c>
      <c r="D260" s="263" t="s">
        <v>1972</v>
      </c>
      <c r="E260" s="26"/>
      <c r="F260" s="26"/>
      <c r="G260" s="28"/>
      <c r="H260" s="28"/>
    </row>
    <row r="261" spans="1:8" x14ac:dyDescent="0.25">
      <c r="A261" s="260" t="s">
        <v>1216</v>
      </c>
      <c r="B261" s="261" t="s">
        <v>1602</v>
      </c>
      <c r="C261" s="262">
        <v>0.2</v>
      </c>
      <c r="D261" s="263" t="s">
        <v>1979</v>
      </c>
      <c r="E261" s="26"/>
      <c r="F261" s="26"/>
      <c r="G261" s="28"/>
      <c r="H261" s="28"/>
    </row>
    <row r="262" spans="1:8" x14ac:dyDescent="0.25">
      <c r="A262" s="260" t="s">
        <v>766</v>
      </c>
      <c r="B262" s="261" t="s">
        <v>767</v>
      </c>
      <c r="C262" s="262">
        <v>0.2</v>
      </c>
      <c r="D262" s="263" t="s">
        <v>1980</v>
      </c>
      <c r="E262" s="26"/>
      <c r="F262" s="26"/>
      <c r="G262" s="28"/>
      <c r="H262" s="28"/>
    </row>
    <row r="263" spans="1:8" x14ac:dyDescent="0.25">
      <c r="A263" s="260" t="s">
        <v>620</v>
      </c>
      <c r="B263" s="261" t="s">
        <v>621</v>
      </c>
      <c r="C263" s="262">
        <v>0.2</v>
      </c>
      <c r="D263" s="263" t="s">
        <v>1978</v>
      </c>
      <c r="E263" s="26"/>
      <c r="F263" s="26"/>
      <c r="G263" s="28"/>
      <c r="H263" s="28"/>
    </row>
    <row r="264" spans="1:8" x14ac:dyDescent="0.25">
      <c r="A264" s="260" t="s">
        <v>1159</v>
      </c>
      <c r="B264" s="261" t="s">
        <v>1603</v>
      </c>
      <c r="C264" s="262">
        <v>0.2</v>
      </c>
      <c r="D264" s="263" t="s">
        <v>1971</v>
      </c>
      <c r="E264" s="26"/>
      <c r="F264" s="26"/>
      <c r="G264" s="28"/>
      <c r="H264" s="28"/>
    </row>
    <row r="265" spans="1:8" x14ac:dyDescent="0.25">
      <c r="A265" s="260" t="s">
        <v>622</v>
      </c>
      <c r="B265" s="261" t="s">
        <v>1604</v>
      </c>
      <c r="C265" s="262">
        <v>0.2</v>
      </c>
      <c r="D265" s="263" t="s">
        <v>1974</v>
      </c>
      <c r="E265" s="26"/>
      <c r="F265" s="26"/>
      <c r="G265" s="28"/>
      <c r="H265" s="28"/>
    </row>
    <row r="266" spans="1:8" x14ac:dyDescent="0.25">
      <c r="A266" s="260" t="s">
        <v>714</v>
      </c>
      <c r="B266" s="261" t="s">
        <v>1605</v>
      </c>
      <c r="C266" s="262">
        <v>0.2</v>
      </c>
      <c r="D266" s="263" t="s">
        <v>1979</v>
      </c>
      <c r="E266" s="26"/>
      <c r="F266" s="26"/>
      <c r="G266" s="28"/>
      <c r="H266" s="28"/>
    </row>
    <row r="267" spans="1:8" x14ac:dyDescent="0.25">
      <c r="A267" s="260" t="s">
        <v>1446</v>
      </c>
      <c r="B267" s="261" t="s">
        <v>1606</v>
      </c>
      <c r="C267" s="262">
        <v>0.2</v>
      </c>
      <c r="D267" s="263" t="s">
        <v>1972</v>
      </c>
      <c r="E267" s="26"/>
      <c r="F267" s="26"/>
      <c r="G267" s="28"/>
      <c r="H267" s="28"/>
    </row>
    <row r="268" spans="1:8" x14ac:dyDescent="0.25">
      <c r="A268" s="260" t="s">
        <v>623</v>
      </c>
      <c r="B268" s="261" t="s">
        <v>624</v>
      </c>
      <c r="C268" s="262">
        <v>0.2</v>
      </c>
      <c r="D268" s="263" t="s">
        <v>1978</v>
      </c>
      <c r="E268" s="26"/>
      <c r="F268" s="26"/>
      <c r="G268" s="28"/>
      <c r="H268" s="28"/>
    </row>
    <row r="269" spans="1:8" x14ac:dyDescent="0.25">
      <c r="A269" s="260" t="s">
        <v>625</v>
      </c>
      <c r="B269" s="261" t="s">
        <v>626</v>
      </c>
      <c r="C269" s="262">
        <v>0.2</v>
      </c>
      <c r="D269" s="263" t="s">
        <v>1972</v>
      </c>
      <c r="E269" s="26"/>
      <c r="F269" s="26"/>
      <c r="G269" s="28"/>
      <c r="H269" s="28"/>
    </row>
    <row r="270" spans="1:8" x14ac:dyDescent="0.25">
      <c r="A270" s="260" t="s">
        <v>715</v>
      </c>
      <c r="B270" s="261" t="s">
        <v>1607</v>
      </c>
      <c r="C270" s="262">
        <v>0.2</v>
      </c>
      <c r="D270" s="263" t="s">
        <v>1976</v>
      </c>
      <c r="E270" s="26"/>
      <c r="F270" s="26"/>
      <c r="G270" s="28"/>
      <c r="H270" s="28"/>
    </row>
    <row r="271" spans="1:8" x14ac:dyDescent="0.25">
      <c r="A271" s="260" t="s">
        <v>716</v>
      </c>
      <c r="B271" s="261" t="s">
        <v>1609</v>
      </c>
      <c r="C271" s="262">
        <v>0.2</v>
      </c>
      <c r="D271" s="263" t="s">
        <v>1974</v>
      </c>
      <c r="E271" s="26"/>
      <c r="F271" s="26"/>
      <c r="G271" s="28"/>
      <c r="H271" s="28"/>
    </row>
    <row r="272" spans="1:8" x14ac:dyDescent="0.25">
      <c r="A272" s="260" t="s">
        <v>1452</v>
      </c>
      <c r="B272" s="261" t="s">
        <v>1704</v>
      </c>
      <c r="C272" s="262">
        <v>0.2</v>
      </c>
      <c r="D272" s="263" t="s">
        <v>1974</v>
      </c>
      <c r="E272" s="26"/>
      <c r="F272" s="26"/>
      <c r="G272" s="28"/>
      <c r="H272" s="28"/>
    </row>
    <row r="273" spans="1:8" x14ac:dyDescent="0.25">
      <c r="A273" s="260" t="s">
        <v>1363</v>
      </c>
      <c r="B273" s="261" t="s">
        <v>1364</v>
      </c>
      <c r="C273" s="262">
        <v>0.2</v>
      </c>
      <c r="D273" s="263" t="s">
        <v>1970</v>
      </c>
      <c r="E273" s="26"/>
      <c r="F273" s="26"/>
      <c r="G273" s="28"/>
      <c r="H273" s="28"/>
    </row>
    <row r="274" spans="1:8" x14ac:dyDescent="0.25">
      <c r="A274" s="260" t="s">
        <v>1365</v>
      </c>
      <c r="B274" s="261" t="s">
        <v>1705</v>
      </c>
      <c r="C274" s="262">
        <v>0.2</v>
      </c>
      <c r="D274" s="263" t="s">
        <v>1972</v>
      </c>
      <c r="E274" s="26"/>
      <c r="F274" s="26"/>
      <c r="G274" s="28"/>
      <c r="H274" s="28"/>
    </row>
    <row r="275" spans="1:8" x14ac:dyDescent="0.25">
      <c r="A275" s="260" t="s">
        <v>951</v>
      </c>
      <c r="B275" s="261" t="s">
        <v>1610</v>
      </c>
      <c r="C275" s="262">
        <v>0.2</v>
      </c>
      <c r="D275" s="263" t="s">
        <v>1980</v>
      </c>
      <c r="E275" s="26"/>
      <c r="F275" s="26"/>
      <c r="G275" s="28"/>
      <c r="H275" s="28"/>
    </row>
    <row r="276" spans="1:8" x14ac:dyDescent="0.25">
      <c r="A276" s="260" t="s">
        <v>627</v>
      </c>
      <c r="B276" s="261" t="s">
        <v>1611</v>
      </c>
      <c r="C276" s="262">
        <v>0.2</v>
      </c>
      <c r="D276" s="263" t="s">
        <v>1976</v>
      </c>
      <c r="E276" s="26"/>
      <c r="F276" s="26"/>
      <c r="G276" s="28"/>
      <c r="H276" s="28"/>
    </row>
    <row r="277" spans="1:8" x14ac:dyDescent="0.25">
      <c r="A277" s="260" t="s">
        <v>628</v>
      </c>
      <c r="B277" s="261" t="s">
        <v>629</v>
      </c>
      <c r="C277" s="262">
        <v>0.2</v>
      </c>
      <c r="D277" s="263" t="s">
        <v>1974</v>
      </c>
      <c r="E277" s="26"/>
      <c r="F277" s="26"/>
      <c r="G277" s="28"/>
      <c r="H277" s="28"/>
    </row>
    <row r="278" spans="1:8" x14ac:dyDescent="0.25">
      <c r="A278" s="260" t="s">
        <v>1382</v>
      </c>
      <c r="B278" s="261" t="s">
        <v>1612</v>
      </c>
      <c r="C278" s="262">
        <v>0.2</v>
      </c>
      <c r="D278" s="263" t="s">
        <v>1972</v>
      </c>
      <c r="E278" s="26"/>
      <c r="F278" s="26"/>
      <c r="G278" s="28"/>
      <c r="H278" s="28"/>
    </row>
    <row r="279" spans="1:8" x14ac:dyDescent="0.25">
      <c r="A279" s="260" t="s">
        <v>1221</v>
      </c>
      <c r="B279" s="261" t="s">
        <v>1222</v>
      </c>
      <c r="C279" s="262">
        <v>0.2</v>
      </c>
      <c r="D279" s="263" t="s">
        <v>1970</v>
      </c>
      <c r="E279" s="26"/>
      <c r="F279" s="26"/>
      <c r="G279" s="28"/>
      <c r="H279" s="28"/>
    </row>
    <row r="280" spans="1:8" x14ac:dyDescent="0.25">
      <c r="A280" s="260" t="s">
        <v>630</v>
      </c>
      <c r="B280" s="261" t="s">
        <v>903</v>
      </c>
      <c r="C280" s="262">
        <v>0.2</v>
      </c>
      <c r="D280" s="263" t="s">
        <v>1979</v>
      </c>
      <c r="E280" s="26"/>
      <c r="F280" s="26"/>
      <c r="G280" s="28"/>
      <c r="H280" s="28"/>
    </row>
    <row r="281" spans="1:8" x14ac:dyDescent="0.25">
      <c r="A281" s="260" t="s">
        <v>1920</v>
      </c>
      <c r="B281" s="261" t="s">
        <v>1921</v>
      </c>
      <c r="C281" s="262">
        <v>0.2</v>
      </c>
      <c r="D281" s="263" t="s">
        <v>1978</v>
      </c>
      <c r="E281" s="26"/>
      <c r="F281" s="26"/>
      <c r="G281" s="28"/>
      <c r="H281" s="28"/>
    </row>
    <row r="282" spans="1:8" x14ac:dyDescent="0.25">
      <c r="A282" s="260" t="s">
        <v>1512</v>
      </c>
      <c r="B282" s="261" t="s">
        <v>1613</v>
      </c>
      <c r="C282" s="262">
        <v>0.2</v>
      </c>
      <c r="D282" s="263" t="s">
        <v>1971</v>
      </c>
      <c r="E282" s="26"/>
      <c r="F282" s="26"/>
      <c r="G282" s="28"/>
      <c r="H282" s="28"/>
    </row>
    <row r="283" spans="1:8" x14ac:dyDescent="0.25">
      <c r="A283" s="260" t="s">
        <v>768</v>
      </c>
      <c r="B283" s="261" t="s">
        <v>769</v>
      </c>
      <c r="C283" s="262">
        <v>0.2</v>
      </c>
      <c r="D283" s="263" t="s">
        <v>1971</v>
      </c>
      <c r="E283" s="26"/>
      <c r="F283" s="26"/>
      <c r="G283" s="28"/>
      <c r="H283" s="28"/>
    </row>
    <row r="284" spans="1:8" x14ac:dyDescent="0.25">
      <c r="A284" s="260" t="s">
        <v>1961</v>
      </c>
      <c r="B284" s="261" t="s">
        <v>1962</v>
      </c>
      <c r="C284" s="262">
        <v>0.2</v>
      </c>
      <c r="D284" s="263" t="s">
        <v>1972</v>
      </c>
      <c r="E284" s="26"/>
      <c r="F284" s="26"/>
      <c r="G284" s="28"/>
      <c r="H284" s="28"/>
    </row>
    <row r="285" spans="1:8" x14ac:dyDescent="0.25">
      <c r="A285" s="260" t="s">
        <v>717</v>
      </c>
      <c r="B285" s="261" t="s">
        <v>1614</v>
      </c>
      <c r="C285" s="262">
        <v>0.2</v>
      </c>
      <c r="D285" s="263" t="s">
        <v>1972</v>
      </c>
      <c r="E285" s="26"/>
      <c r="F285" s="26"/>
      <c r="G285" s="28"/>
      <c r="H285" s="28"/>
    </row>
    <row r="286" spans="1:8" x14ac:dyDescent="0.25">
      <c r="A286" s="260" t="s">
        <v>1366</v>
      </c>
      <c r="B286" s="261" t="s">
        <v>1833</v>
      </c>
      <c r="C286" s="262">
        <v>0.2</v>
      </c>
      <c r="D286" s="263" t="s">
        <v>1980</v>
      </c>
      <c r="E286" s="26"/>
      <c r="F286" s="26"/>
      <c r="G286" s="28"/>
      <c r="H286" s="28"/>
    </row>
    <row r="287" spans="1:8" x14ac:dyDescent="0.25">
      <c r="A287" s="260" t="s">
        <v>718</v>
      </c>
      <c r="B287" s="261" t="s">
        <v>1615</v>
      </c>
      <c r="C287" s="262">
        <v>0.2</v>
      </c>
      <c r="D287" s="263" t="s">
        <v>1974</v>
      </c>
      <c r="E287" s="26"/>
      <c r="F287" s="26"/>
      <c r="G287" s="28"/>
      <c r="H287" s="28"/>
    </row>
    <row r="288" spans="1:8" x14ac:dyDescent="0.25">
      <c r="A288" s="260" t="s">
        <v>631</v>
      </c>
      <c r="B288" s="261" t="s">
        <v>1616</v>
      </c>
      <c r="C288" s="262">
        <v>0.2</v>
      </c>
      <c r="D288" s="263" t="s">
        <v>1976</v>
      </c>
      <c r="E288" s="26"/>
      <c r="F288" s="26"/>
      <c r="G288" s="28"/>
      <c r="H288" s="28"/>
    </row>
    <row r="289" spans="1:8" x14ac:dyDescent="0.25">
      <c r="A289" s="260" t="s">
        <v>632</v>
      </c>
      <c r="B289" s="261" t="s">
        <v>1617</v>
      </c>
      <c r="C289" s="262">
        <v>0.2</v>
      </c>
      <c r="D289" s="263" t="s">
        <v>1972</v>
      </c>
      <c r="E289" s="26"/>
      <c r="F289" s="26"/>
      <c r="G289" s="28"/>
      <c r="H289" s="28"/>
    </row>
    <row r="290" spans="1:8" x14ac:dyDescent="0.25">
      <c r="A290" s="260" t="s">
        <v>719</v>
      </c>
      <c r="B290" s="261" t="s">
        <v>1618</v>
      </c>
      <c r="C290" s="262">
        <v>0.2</v>
      </c>
      <c r="D290" s="263" t="s">
        <v>1978</v>
      </c>
      <c r="E290" s="26"/>
      <c r="F290" s="26"/>
      <c r="G290" s="28"/>
      <c r="H290" s="28"/>
    </row>
    <row r="291" spans="1:8" x14ac:dyDescent="0.25">
      <c r="A291" s="260" t="s">
        <v>1963</v>
      </c>
      <c r="B291" s="261" t="s">
        <v>1964</v>
      </c>
      <c r="C291" s="262">
        <v>0.2</v>
      </c>
      <c r="D291" s="263" t="s">
        <v>1972</v>
      </c>
      <c r="E291" s="26"/>
      <c r="F291" s="26"/>
      <c r="G291" s="28"/>
      <c r="H291" s="28"/>
    </row>
    <row r="292" spans="1:8" x14ac:dyDescent="0.25">
      <c r="A292" s="260" t="s">
        <v>633</v>
      </c>
      <c r="B292" s="261" t="s">
        <v>634</v>
      </c>
      <c r="C292" s="262">
        <v>0.2</v>
      </c>
      <c r="D292" s="263" t="s">
        <v>1979</v>
      </c>
      <c r="E292" s="26"/>
      <c r="F292" s="26"/>
      <c r="G292" s="28"/>
      <c r="H292" s="28"/>
    </row>
    <row r="293" spans="1:8" x14ac:dyDescent="0.25">
      <c r="A293" s="260" t="s">
        <v>635</v>
      </c>
      <c r="B293" s="261" t="s">
        <v>636</v>
      </c>
      <c r="C293" s="262">
        <v>0.2</v>
      </c>
      <c r="D293" s="263" t="s">
        <v>1971</v>
      </c>
      <c r="E293" s="26"/>
      <c r="F293" s="26"/>
      <c r="G293" s="28"/>
      <c r="H293" s="28"/>
    </row>
    <row r="294" spans="1:8" x14ac:dyDescent="0.25">
      <c r="A294" s="260" t="s">
        <v>771</v>
      </c>
      <c r="B294" s="261" t="s">
        <v>1707</v>
      </c>
      <c r="C294" s="262">
        <v>0.2</v>
      </c>
      <c r="D294" s="263" t="s">
        <v>1972</v>
      </c>
      <c r="E294" s="26"/>
      <c r="F294" s="26"/>
      <c r="G294" s="28"/>
      <c r="H294" s="28"/>
    </row>
    <row r="295" spans="1:8" x14ac:dyDescent="0.25">
      <c r="A295" s="260" t="s">
        <v>722</v>
      </c>
      <c r="B295" s="261" t="s">
        <v>1619</v>
      </c>
      <c r="C295" s="262">
        <v>0.2</v>
      </c>
      <c r="D295" s="263" t="s">
        <v>1979</v>
      </c>
      <c r="E295" s="26"/>
      <c r="F295" s="26"/>
      <c r="G295" s="28"/>
      <c r="H295" s="28"/>
    </row>
    <row r="296" spans="1:8" x14ac:dyDescent="0.25">
      <c r="A296" s="260" t="s">
        <v>637</v>
      </c>
      <c r="B296" s="261" t="s">
        <v>638</v>
      </c>
      <c r="C296" s="262">
        <v>0.2</v>
      </c>
      <c r="D296" s="263" t="s">
        <v>1979</v>
      </c>
      <c r="E296" s="26"/>
      <c r="F296" s="26"/>
      <c r="G296" s="28"/>
      <c r="H296" s="28"/>
    </row>
    <row r="297" spans="1:8" x14ac:dyDescent="0.25">
      <c r="A297" s="260" t="s">
        <v>723</v>
      </c>
      <c r="B297" s="261" t="s">
        <v>1708</v>
      </c>
      <c r="C297" s="262">
        <v>0.2</v>
      </c>
      <c r="D297" s="263" t="s">
        <v>1976</v>
      </c>
      <c r="E297" s="26"/>
      <c r="F297" s="26"/>
      <c r="G297" s="28"/>
      <c r="H297" s="28"/>
    </row>
    <row r="298" spans="1:8" x14ac:dyDescent="0.25">
      <c r="A298" s="260" t="s">
        <v>1710</v>
      </c>
      <c r="B298" s="261" t="s">
        <v>1711</v>
      </c>
      <c r="C298" s="262">
        <v>0.2</v>
      </c>
      <c r="D298" s="263" t="s">
        <v>1979</v>
      </c>
      <c r="E298" s="26"/>
      <c r="F298" s="26"/>
      <c r="G298" s="28"/>
      <c r="H298" s="28"/>
    </row>
    <row r="299" spans="1:8" x14ac:dyDescent="0.25">
      <c r="A299" s="260" t="s">
        <v>1889</v>
      </c>
      <c r="B299" s="261" t="s">
        <v>1890</v>
      </c>
      <c r="C299" s="262">
        <v>0.2</v>
      </c>
      <c r="D299" s="263" t="s">
        <v>1977</v>
      </c>
      <c r="E299" s="26"/>
      <c r="F299" s="26"/>
      <c r="G299" s="28"/>
      <c r="H299" s="28"/>
    </row>
    <row r="300" spans="1:8" x14ac:dyDescent="0.25">
      <c r="A300" s="260" t="s">
        <v>1447</v>
      </c>
      <c r="B300" s="261" t="s">
        <v>1886</v>
      </c>
      <c r="C300" s="262">
        <v>0.2</v>
      </c>
      <c r="D300" s="263" t="s">
        <v>1979</v>
      </c>
      <c r="E300" s="26"/>
      <c r="F300" s="26"/>
      <c r="G300" s="28"/>
      <c r="H300" s="28"/>
    </row>
    <row r="301" spans="1:8" x14ac:dyDescent="0.25">
      <c r="A301" s="260" t="s">
        <v>931</v>
      </c>
      <c r="B301" s="261" t="s">
        <v>1621</v>
      </c>
      <c r="C301" s="262">
        <v>0.2</v>
      </c>
      <c r="D301" s="263" t="s">
        <v>1977</v>
      </c>
      <c r="E301" s="26"/>
      <c r="F301" s="26"/>
      <c r="G301" s="28"/>
      <c r="H301" s="28"/>
    </row>
    <row r="302" spans="1:8" x14ac:dyDescent="0.25">
      <c r="A302" s="260" t="s">
        <v>639</v>
      </c>
      <c r="B302" s="261" t="s">
        <v>1622</v>
      </c>
      <c r="C302" s="262">
        <v>0.2</v>
      </c>
      <c r="D302" s="263" t="s">
        <v>1976</v>
      </c>
      <c r="E302" s="26"/>
      <c r="F302" s="26"/>
      <c r="G302" s="28"/>
      <c r="H302" s="28"/>
    </row>
    <row r="303" spans="1:8" x14ac:dyDescent="0.25">
      <c r="A303" s="260" t="s">
        <v>640</v>
      </c>
      <c r="B303" s="261" t="s">
        <v>1623</v>
      </c>
      <c r="C303" s="262">
        <v>0.2</v>
      </c>
      <c r="D303" s="263" t="s">
        <v>1977</v>
      </c>
      <c r="E303" s="26"/>
      <c r="F303" s="26"/>
      <c r="G303" s="28"/>
      <c r="H303" s="28"/>
    </row>
    <row r="304" spans="1:8" x14ac:dyDescent="0.25">
      <c r="A304" s="260" t="s">
        <v>774</v>
      </c>
      <c r="B304" s="261" t="s">
        <v>1624</v>
      </c>
      <c r="C304" s="262">
        <v>0.2</v>
      </c>
      <c r="D304" s="263" t="s">
        <v>1976</v>
      </c>
      <c r="E304" s="26"/>
      <c r="F304" s="26"/>
      <c r="G304" s="28"/>
      <c r="H304" s="28"/>
    </row>
    <row r="305" spans="1:8" x14ac:dyDescent="0.25">
      <c r="A305" s="260" t="s">
        <v>641</v>
      </c>
      <c r="B305" s="261" t="s">
        <v>1751</v>
      </c>
      <c r="C305" s="262">
        <v>0.2</v>
      </c>
      <c r="D305" s="263" t="s">
        <v>1977</v>
      </c>
      <c r="E305" s="26"/>
      <c r="F305" s="26"/>
      <c r="G305" s="28"/>
      <c r="H305" s="28"/>
    </row>
    <row r="306" spans="1:8" x14ac:dyDescent="0.25">
      <c r="A306" s="260" t="s">
        <v>725</v>
      </c>
      <c r="B306" s="261" t="s">
        <v>1247</v>
      </c>
      <c r="C306" s="262">
        <v>0.2</v>
      </c>
      <c r="D306" s="263" t="s">
        <v>1972</v>
      </c>
      <c r="E306" s="26"/>
      <c r="F306" s="26"/>
      <c r="G306" s="28"/>
      <c r="H306" s="28"/>
    </row>
    <row r="307" spans="1:8" x14ac:dyDescent="0.25">
      <c r="A307" s="260" t="s">
        <v>642</v>
      </c>
      <c r="B307" s="261" t="s">
        <v>1625</v>
      </c>
      <c r="C307" s="262">
        <v>0.2</v>
      </c>
      <c r="D307" s="263" t="s">
        <v>1972</v>
      </c>
      <c r="E307" s="26"/>
      <c r="F307" s="26"/>
      <c r="G307" s="28"/>
      <c r="H307" s="28"/>
    </row>
    <row r="308" spans="1:8" x14ac:dyDescent="0.25">
      <c r="A308" s="260" t="s">
        <v>777</v>
      </c>
      <c r="B308" s="261" t="s">
        <v>1628</v>
      </c>
      <c r="C308" s="262">
        <v>0.2</v>
      </c>
      <c r="D308" s="263" t="s">
        <v>1979</v>
      </c>
      <c r="E308" s="26"/>
      <c r="F308" s="26"/>
      <c r="G308" s="28"/>
      <c r="H308" s="28"/>
    </row>
    <row r="309" spans="1:8" x14ac:dyDescent="0.25">
      <c r="A309" s="260" t="s">
        <v>846</v>
      </c>
      <c r="B309" s="261" t="s">
        <v>1629</v>
      </c>
      <c r="C309" s="262">
        <v>0.2</v>
      </c>
      <c r="D309" s="263" t="s">
        <v>1971</v>
      </c>
      <c r="E309" s="26"/>
      <c r="F309" s="26"/>
      <c r="G309" s="28"/>
      <c r="H309" s="28"/>
    </row>
    <row r="310" spans="1:8" x14ac:dyDescent="0.25">
      <c r="A310" s="260" t="s">
        <v>726</v>
      </c>
      <c r="B310" s="261" t="s">
        <v>727</v>
      </c>
      <c r="C310" s="262">
        <v>0.2</v>
      </c>
      <c r="D310" s="263" t="s">
        <v>1974</v>
      </c>
      <c r="E310" s="26"/>
      <c r="F310" s="26"/>
      <c r="G310" s="28"/>
      <c r="H310" s="28"/>
    </row>
    <row r="311" spans="1:8" x14ac:dyDescent="0.25">
      <c r="A311" s="260" t="s">
        <v>643</v>
      </c>
      <c r="B311" s="261" t="s">
        <v>1630</v>
      </c>
      <c r="C311" s="262">
        <v>0.2</v>
      </c>
      <c r="D311" s="263" t="s">
        <v>1972</v>
      </c>
      <c r="E311" s="26"/>
      <c r="F311" s="26"/>
      <c r="G311" s="28"/>
      <c r="H311" s="28"/>
    </row>
    <row r="312" spans="1:8" x14ac:dyDescent="0.25">
      <c r="A312" s="260" t="s">
        <v>728</v>
      </c>
      <c r="B312" s="261" t="s">
        <v>729</v>
      </c>
      <c r="C312" s="262">
        <v>0.2</v>
      </c>
      <c r="D312" s="263" t="s">
        <v>1970</v>
      </c>
      <c r="E312" s="26"/>
      <c r="F312" s="26"/>
      <c r="G312" s="28"/>
      <c r="H312" s="28"/>
    </row>
    <row r="313" spans="1:8" x14ac:dyDescent="0.25">
      <c r="A313" s="260" t="s">
        <v>644</v>
      </c>
      <c r="B313" s="261" t="s">
        <v>645</v>
      </c>
      <c r="C313" s="262">
        <v>0.2</v>
      </c>
      <c r="D313" s="263" t="s">
        <v>1976</v>
      </c>
      <c r="E313" s="26"/>
      <c r="F313" s="26"/>
      <c r="G313" s="28"/>
      <c r="H313" s="28"/>
    </row>
    <row r="314" spans="1:8" x14ac:dyDescent="0.25">
      <c r="A314" s="260" t="s">
        <v>646</v>
      </c>
      <c r="B314" s="261" t="s">
        <v>1631</v>
      </c>
      <c r="C314" s="262">
        <v>0.2</v>
      </c>
      <c r="D314" s="263" t="s">
        <v>1972</v>
      </c>
      <c r="E314" s="26"/>
      <c r="F314" s="26"/>
      <c r="G314" s="28"/>
      <c r="H314" s="28"/>
    </row>
    <row r="315" spans="1:8" x14ac:dyDescent="0.25">
      <c r="A315" s="260" t="s">
        <v>1716</v>
      </c>
      <c r="B315" s="261" t="s">
        <v>1717</v>
      </c>
      <c r="C315" s="262">
        <v>0.2</v>
      </c>
      <c r="D315" s="263" t="s">
        <v>1974</v>
      </c>
      <c r="E315" s="26"/>
      <c r="F315" s="26"/>
      <c r="G315" s="28"/>
      <c r="H315" s="28"/>
    </row>
    <row r="316" spans="1:8" x14ac:dyDescent="0.25">
      <c r="A316" s="260" t="s">
        <v>778</v>
      </c>
      <c r="B316" s="261" t="s">
        <v>1165</v>
      </c>
      <c r="C316" s="262">
        <v>0.2</v>
      </c>
      <c r="D316" s="263" t="s">
        <v>1975</v>
      </c>
      <c r="E316" s="26"/>
      <c r="F316" s="26"/>
      <c r="G316" s="28"/>
      <c r="H316" s="28"/>
    </row>
    <row r="317" spans="1:8" x14ac:dyDescent="0.25">
      <c r="A317" s="260" t="s">
        <v>1632</v>
      </c>
      <c r="B317" s="261" t="s">
        <v>1633</v>
      </c>
      <c r="C317" s="262">
        <v>0.2</v>
      </c>
      <c r="D317" s="263" t="s">
        <v>1974</v>
      </c>
      <c r="E317" s="26"/>
      <c r="F317" s="26"/>
      <c r="G317" s="28"/>
      <c r="H317" s="28"/>
    </row>
    <row r="318" spans="1:8" x14ac:dyDescent="0.25">
      <c r="A318" s="260" t="s">
        <v>1223</v>
      </c>
      <c r="B318" s="261" t="s">
        <v>1634</v>
      </c>
      <c r="C318" s="262">
        <v>0.2</v>
      </c>
      <c r="D318" s="263" t="s">
        <v>1979</v>
      </c>
      <c r="E318" s="26"/>
      <c r="F318" s="26"/>
      <c r="G318" s="28"/>
      <c r="H318" s="28"/>
    </row>
    <row r="319" spans="1:8" x14ac:dyDescent="0.25">
      <c r="A319" s="260" t="s">
        <v>647</v>
      </c>
      <c r="B319" s="261" t="s">
        <v>648</v>
      </c>
      <c r="C319" s="262">
        <v>0.2</v>
      </c>
      <c r="D319" s="263" t="s">
        <v>1979</v>
      </c>
      <c r="E319" s="26"/>
      <c r="F319" s="26"/>
      <c r="G319" s="28"/>
      <c r="H319" s="28"/>
    </row>
    <row r="320" spans="1:8" x14ac:dyDescent="0.25">
      <c r="A320" s="260" t="s">
        <v>1965</v>
      </c>
      <c r="B320" s="261" t="s">
        <v>996</v>
      </c>
      <c r="C320" s="262">
        <v>0.2</v>
      </c>
      <c r="D320" s="263" t="s">
        <v>1976</v>
      </c>
      <c r="E320" s="26"/>
      <c r="F320" s="26"/>
      <c r="G320" s="28"/>
      <c r="H320" s="28"/>
    </row>
    <row r="321" spans="1:8" x14ac:dyDescent="0.25">
      <c r="A321" s="260" t="s">
        <v>992</v>
      </c>
      <c r="B321" s="261" t="s">
        <v>1636</v>
      </c>
      <c r="C321" s="262">
        <v>0.2</v>
      </c>
      <c r="D321" s="263" t="s">
        <v>1976</v>
      </c>
      <c r="E321" s="26"/>
      <c r="F321" s="26"/>
      <c r="G321" s="28"/>
      <c r="H321" s="28"/>
    </row>
    <row r="322" spans="1:8" x14ac:dyDescent="0.25">
      <c r="A322" s="260" t="s">
        <v>2015</v>
      </c>
      <c r="B322" s="261" t="s">
        <v>2016</v>
      </c>
      <c r="C322" s="262">
        <v>0.2</v>
      </c>
      <c r="D322" s="263" t="s">
        <v>1972</v>
      </c>
      <c r="E322" s="26"/>
      <c r="F322" s="26"/>
      <c r="G322" s="28"/>
      <c r="H322" s="28"/>
    </row>
    <row r="323" spans="1:8" x14ac:dyDescent="0.25">
      <c r="A323" s="260" t="s">
        <v>1637</v>
      </c>
      <c r="B323" s="261" t="s">
        <v>1638</v>
      </c>
      <c r="C323" s="262">
        <v>0.2</v>
      </c>
      <c r="D323" s="263" t="s">
        <v>1972</v>
      </c>
      <c r="E323" s="26"/>
      <c r="F323" s="26"/>
      <c r="G323" s="28"/>
      <c r="H323" s="28"/>
    </row>
    <row r="324" spans="1:8" x14ac:dyDescent="0.25">
      <c r="A324" s="260" t="s">
        <v>779</v>
      </c>
      <c r="B324" s="261" t="s">
        <v>1639</v>
      </c>
      <c r="C324" s="262">
        <v>0.2</v>
      </c>
      <c r="D324" s="263" t="s">
        <v>1972</v>
      </c>
      <c r="E324" s="26"/>
      <c r="F324" s="26"/>
      <c r="G324" s="28"/>
      <c r="H324" s="28"/>
    </row>
    <row r="325" spans="1:8" x14ac:dyDescent="0.25">
      <c r="A325" s="260" t="s">
        <v>1966</v>
      </c>
      <c r="B325" s="261" t="s">
        <v>1967</v>
      </c>
      <c r="C325" s="262">
        <v>0.2</v>
      </c>
      <c r="D325" s="263" t="s">
        <v>1970</v>
      </c>
      <c r="E325" s="26"/>
      <c r="F325" s="26"/>
      <c r="G325" s="28"/>
      <c r="H325" s="28"/>
    </row>
    <row r="326" spans="1:8" x14ac:dyDescent="0.25">
      <c r="A326" s="260" t="s">
        <v>649</v>
      </c>
      <c r="B326" s="261" t="s">
        <v>1640</v>
      </c>
      <c r="C326" s="262">
        <v>0.2</v>
      </c>
      <c r="D326" s="263" t="s">
        <v>1977</v>
      </c>
      <c r="E326" s="26"/>
      <c r="F326" s="26"/>
      <c r="G326" s="28"/>
      <c r="H326" s="28"/>
    </row>
    <row r="327" spans="1:8" x14ac:dyDescent="0.25">
      <c r="A327" s="260" t="s">
        <v>650</v>
      </c>
      <c r="B327" s="261" t="s">
        <v>651</v>
      </c>
      <c r="C327" s="262">
        <v>0.2</v>
      </c>
      <c r="D327" s="263" t="s">
        <v>1979</v>
      </c>
      <c r="E327" s="26"/>
      <c r="F327" s="26"/>
      <c r="G327" s="28"/>
      <c r="H327" s="28"/>
    </row>
    <row r="328" spans="1:8" x14ac:dyDescent="0.25">
      <c r="A328" s="260" t="s">
        <v>731</v>
      </c>
      <c r="B328" s="261" t="s">
        <v>1641</v>
      </c>
      <c r="C328" s="262">
        <v>0.2</v>
      </c>
      <c r="D328" s="263" t="s">
        <v>1972</v>
      </c>
      <c r="E328" s="26"/>
      <c r="F328" s="26"/>
      <c r="G328" s="28"/>
      <c r="H328" s="28"/>
    </row>
    <row r="329" spans="1:8" x14ac:dyDescent="0.25">
      <c r="A329" s="260" t="s">
        <v>733</v>
      </c>
      <c r="B329" s="261" t="s">
        <v>1719</v>
      </c>
      <c r="C329" s="262">
        <v>0.2</v>
      </c>
      <c r="D329" s="263" t="s">
        <v>1974</v>
      </c>
      <c r="E329" s="26"/>
      <c r="F329" s="26"/>
      <c r="G329" s="28"/>
      <c r="H329" s="28"/>
    </row>
    <row r="330" spans="1:8" x14ac:dyDescent="0.25">
      <c r="A330" s="260" t="s">
        <v>1127</v>
      </c>
      <c r="B330" s="261" t="s">
        <v>1128</v>
      </c>
      <c r="C330" s="262">
        <v>0.2</v>
      </c>
      <c r="D330" s="263" t="s">
        <v>1970</v>
      </c>
      <c r="E330" s="26"/>
      <c r="F330" s="26"/>
      <c r="G330" s="28"/>
      <c r="H330" s="28"/>
    </row>
    <row r="331" spans="1:8" x14ac:dyDescent="0.25">
      <c r="A331" s="260" t="s">
        <v>652</v>
      </c>
      <c r="B331" s="261" t="s">
        <v>1642</v>
      </c>
      <c r="C331" s="262">
        <v>0.2</v>
      </c>
      <c r="D331" s="263" t="s">
        <v>1977</v>
      </c>
      <c r="E331" s="26"/>
      <c r="F331" s="26"/>
      <c r="G331" s="28"/>
      <c r="H331" s="28"/>
    </row>
    <row r="332" spans="1:8" x14ac:dyDescent="0.25">
      <c r="A332" s="260" t="s">
        <v>653</v>
      </c>
      <c r="B332" s="261" t="s">
        <v>1643</v>
      </c>
      <c r="C332" s="262">
        <v>0.2</v>
      </c>
      <c r="D332" s="263" t="s">
        <v>1977</v>
      </c>
      <c r="E332" s="26"/>
      <c r="F332" s="26"/>
      <c r="G332" s="28"/>
      <c r="H332" s="28"/>
    </row>
    <row r="333" spans="1:8" x14ac:dyDescent="0.25">
      <c r="A333" s="260" t="s">
        <v>734</v>
      </c>
      <c r="B333" s="261" t="s">
        <v>735</v>
      </c>
      <c r="C333" s="262">
        <v>0.2</v>
      </c>
      <c r="D333" s="263" t="s">
        <v>1971</v>
      </c>
      <c r="E333" s="26"/>
      <c r="F333" s="26"/>
      <c r="G333" s="28"/>
      <c r="H333" s="28"/>
    </row>
    <row r="334" spans="1:8" x14ac:dyDescent="0.25">
      <c r="A334" s="260" t="s">
        <v>654</v>
      </c>
      <c r="B334" s="261" t="s">
        <v>1644</v>
      </c>
      <c r="C334" s="262">
        <v>0.2</v>
      </c>
      <c r="D334" s="263" t="s">
        <v>1977</v>
      </c>
      <c r="E334" s="26"/>
      <c r="F334" s="26"/>
      <c r="G334" s="28"/>
      <c r="H334" s="28"/>
    </row>
    <row r="335" spans="1:8" x14ac:dyDescent="0.25">
      <c r="A335" s="260" t="s">
        <v>782</v>
      </c>
      <c r="B335" s="261" t="s">
        <v>783</v>
      </c>
      <c r="C335" s="262">
        <v>0.2</v>
      </c>
      <c r="D335" s="263" t="s">
        <v>1978</v>
      </c>
      <c r="E335" s="26"/>
      <c r="F335" s="26"/>
      <c r="G335" s="28"/>
      <c r="H335" s="28"/>
    </row>
    <row r="336" spans="1:8" x14ac:dyDescent="0.25">
      <c r="A336" s="260" t="s">
        <v>737</v>
      </c>
      <c r="B336" s="261" t="s">
        <v>1645</v>
      </c>
      <c r="C336" s="262">
        <v>0.2</v>
      </c>
      <c r="D336" s="263" t="s">
        <v>1980</v>
      </c>
      <c r="E336" s="26"/>
      <c r="F336" s="26"/>
      <c r="G336" s="28"/>
      <c r="H336" s="28"/>
    </row>
    <row r="337" spans="1:8" x14ac:dyDescent="0.25">
      <c r="A337" s="260" t="s">
        <v>2017</v>
      </c>
      <c r="B337" s="261" t="s">
        <v>2018</v>
      </c>
      <c r="C337" s="262">
        <v>0.2</v>
      </c>
      <c r="D337" s="263" t="s">
        <v>1972</v>
      </c>
      <c r="E337" s="26"/>
      <c r="F337" s="26"/>
      <c r="G337" s="28"/>
      <c r="H337" s="28"/>
    </row>
    <row r="338" spans="1:8" x14ac:dyDescent="0.25">
      <c r="A338" s="260" t="s">
        <v>1853</v>
      </c>
      <c r="B338" s="261" t="s">
        <v>1854</v>
      </c>
      <c r="C338" s="262">
        <v>0.2</v>
      </c>
      <c r="D338" s="263" t="s">
        <v>1978</v>
      </c>
      <c r="E338" s="26"/>
      <c r="F338" s="26"/>
      <c r="G338" s="28"/>
      <c r="H338" s="28"/>
    </row>
    <row r="339" spans="1:8" x14ac:dyDescent="0.25">
      <c r="A339" s="260" t="s">
        <v>1160</v>
      </c>
      <c r="B339" s="261" t="s">
        <v>1646</v>
      </c>
      <c r="C339" s="262">
        <v>0.2</v>
      </c>
      <c r="D339" s="263" t="s">
        <v>1975</v>
      </c>
      <c r="E339" s="26"/>
      <c r="F339" s="26"/>
      <c r="G339" s="28"/>
      <c r="H339" s="28"/>
    </row>
    <row r="340" spans="1:8" x14ac:dyDescent="0.25">
      <c r="A340" s="260" t="s">
        <v>784</v>
      </c>
      <c r="B340" s="261" t="s">
        <v>785</v>
      </c>
      <c r="C340" s="262">
        <v>0.2</v>
      </c>
      <c r="D340" s="263" t="s">
        <v>1977</v>
      </c>
      <c r="E340" s="26"/>
      <c r="F340" s="26"/>
      <c r="G340" s="28"/>
      <c r="H340" s="28"/>
    </row>
    <row r="341" spans="1:8" x14ac:dyDescent="0.25">
      <c r="A341" s="260" t="s">
        <v>1224</v>
      </c>
      <c r="B341" s="261" t="s">
        <v>1815</v>
      </c>
      <c r="C341" s="262">
        <v>0.2</v>
      </c>
      <c r="D341" s="263" t="s">
        <v>1972</v>
      </c>
      <c r="E341" s="26"/>
      <c r="F341" s="26"/>
      <c r="G341" s="28"/>
      <c r="H341" s="28"/>
    </row>
    <row r="342" spans="1:8" x14ac:dyDescent="0.25">
      <c r="A342" s="260" t="s">
        <v>738</v>
      </c>
      <c r="B342" s="261" t="s">
        <v>1647</v>
      </c>
      <c r="C342" s="262">
        <v>0.2</v>
      </c>
      <c r="D342" s="263" t="s">
        <v>1979</v>
      </c>
      <c r="E342" s="26"/>
      <c r="F342" s="26"/>
      <c r="G342" s="28"/>
      <c r="H342" s="28"/>
    </row>
    <row r="343" spans="1:8" x14ac:dyDescent="0.25">
      <c r="A343" s="260" t="s">
        <v>655</v>
      </c>
      <c r="B343" s="261" t="s">
        <v>1648</v>
      </c>
      <c r="C343" s="262">
        <v>0.2</v>
      </c>
      <c r="D343" s="263" t="s">
        <v>1972</v>
      </c>
      <c r="E343" s="26"/>
      <c r="F343" s="26"/>
      <c r="G343" s="28"/>
      <c r="H343" s="28"/>
    </row>
    <row r="344" spans="1:8" x14ac:dyDescent="0.25">
      <c r="A344" s="260" t="s">
        <v>739</v>
      </c>
      <c r="B344" s="261" t="s">
        <v>740</v>
      </c>
      <c r="C344" s="262">
        <v>0.2</v>
      </c>
      <c r="D344" s="263" t="s">
        <v>1972</v>
      </c>
      <c r="E344" s="26"/>
      <c r="F344" s="26"/>
      <c r="G344" s="28"/>
      <c r="H344" s="28"/>
    </row>
    <row r="345" spans="1:8" x14ac:dyDescent="0.25">
      <c r="A345" s="260" t="s">
        <v>991</v>
      </c>
      <c r="B345" s="261" t="s">
        <v>1651</v>
      </c>
      <c r="C345" s="262">
        <v>0.2</v>
      </c>
      <c r="D345" s="263" t="s">
        <v>1977</v>
      </c>
      <c r="E345" s="26"/>
      <c r="F345" s="26"/>
      <c r="G345" s="28"/>
      <c r="H345" s="28"/>
    </row>
    <row r="346" spans="1:8" x14ac:dyDescent="0.25">
      <c r="A346" s="260" t="s">
        <v>742</v>
      </c>
      <c r="B346" s="261" t="s">
        <v>743</v>
      </c>
      <c r="C346" s="262">
        <v>0.2</v>
      </c>
      <c r="D346" s="263" t="s">
        <v>1970</v>
      </c>
      <c r="E346" s="26"/>
      <c r="F346" s="26"/>
      <c r="G346" s="28"/>
      <c r="H346" s="28"/>
    </row>
    <row r="347" spans="1:8" x14ac:dyDescent="0.25">
      <c r="A347" s="260" t="s">
        <v>656</v>
      </c>
      <c r="B347" s="261" t="s">
        <v>657</v>
      </c>
      <c r="C347" s="262">
        <v>0.2</v>
      </c>
      <c r="D347" s="263" t="s">
        <v>1972</v>
      </c>
      <c r="E347" s="26"/>
      <c r="F347" s="26"/>
      <c r="G347" s="28"/>
      <c r="H347" s="28"/>
    </row>
    <row r="348" spans="1:8" x14ac:dyDescent="0.25">
      <c r="A348" s="260" t="s">
        <v>658</v>
      </c>
      <c r="B348" s="261" t="s">
        <v>1652</v>
      </c>
      <c r="C348" s="262">
        <v>0.2</v>
      </c>
      <c r="D348" s="263" t="s">
        <v>1973</v>
      </c>
      <c r="E348" s="26"/>
      <c r="F348" s="26"/>
      <c r="G348" s="28"/>
      <c r="H348" s="28"/>
    </row>
    <row r="349" spans="1:8" x14ac:dyDescent="0.25">
      <c r="A349" s="260" t="s">
        <v>659</v>
      </c>
      <c r="B349" s="261" t="s">
        <v>660</v>
      </c>
      <c r="C349" s="262">
        <v>0.2</v>
      </c>
      <c r="D349" s="263" t="s">
        <v>1972</v>
      </c>
      <c r="E349" s="26"/>
      <c r="F349" s="26"/>
      <c r="G349" s="28"/>
      <c r="H349" s="28"/>
    </row>
    <row r="350" spans="1:8" x14ac:dyDescent="0.25">
      <c r="A350" s="260" t="s">
        <v>1654</v>
      </c>
      <c r="B350" s="261" t="s">
        <v>1655</v>
      </c>
      <c r="C350" s="262">
        <v>0.2</v>
      </c>
      <c r="D350" s="263" t="s">
        <v>1975</v>
      </c>
      <c r="E350" s="26"/>
      <c r="F350" s="26"/>
      <c r="G350" s="28"/>
      <c r="H350" s="28"/>
    </row>
    <row r="351" spans="1:8" x14ac:dyDescent="0.25">
      <c r="A351" s="260" t="s">
        <v>788</v>
      </c>
      <c r="B351" s="261" t="s">
        <v>1656</v>
      </c>
      <c r="C351" s="262">
        <v>0.2</v>
      </c>
      <c r="D351" s="263" t="s">
        <v>1972</v>
      </c>
      <c r="E351" s="26"/>
      <c r="F351" s="26"/>
      <c r="G351" s="28"/>
      <c r="H351" s="28"/>
    </row>
    <row r="352" spans="1:8" x14ac:dyDescent="0.25">
      <c r="A352" s="260" t="s">
        <v>993</v>
      </c>
      <c r="B352" s="261" t="s">
        <v>994</v>
      </c>
      <c r="C352" s="262">
        <v>0.2</v>
      </c>
      <c r="D352" s="263" t="s">
        <v>1978</v>
      </c>
      <c r="E352" s="26"/>
      <c r="F352" s="26"/>
      <c r="G352" s="28"/>
      <c r="H352" s="28"/>
    </row>
    <row r="353" spans="1:8" x14ac:dyDescent="0.25">
      <c r="A353" s="260" t="s">
        <v>744</v>
      </c>
      <c r="B353" s="261" t="s">
        <v>1657</v>
      </c>
      <c r="C353" s="262">
        <v>0.2</v>
      </c>
      <c r="D353" s="263" t="s">
        <v>1976</v>
      </c>
      <c r="E353" s="26"/>
      <c r="F353" s="26"/>
      <c r="G353" s="28"/>
      <c r="H353" s="28"/>
    </row>
    <row r="354" spans="1:8" x14ac:dyDescent="0.25">
      <c r="A354" s="260" t="s">
        <v>1123</v>
      </c>
      <c r="B354" s="261" t="s">
        <v>1658</v>
      </c>
      <c r="C354" s="262">
        <v>0.2</v>
      </c>
      <c r="D354" s="263" t="s">
        <v>1977</v>
      </c>
      <c r="E354" s="26"/>
      <c r="F354" s="26"/>
      <c r="G354" s="28"/>
      <c r="H354" s="28"/>
    </row>
    <row r="355" spans="1:8" x14ac:dyDescent="0.25">
      <c r="A355" s="260" t="s">
        <v>661</v>
      </c>
      <c r="B355" s="261" t="s">
        <v>662</v>
      </c>
      <c r="C355" s="262">
        <v>0.2</v>
      </c>
      <c r="D355" s="263" t="s">
        <v>1977</v>
      </c>
      <c r="E355" s="26"/>
      <c r="F355" s="26"/>
      <c r="G355" s="28"/>
      <c r="H355" s="28"/>
    </row>
    <row r="356" spans="1:8" x14ac:dyDescent="0.25">
      <c r="A356" s="260" t="s">
        <v>789</v>
      </c>
      <c r="B356" s="261" t="s">
        <v>1659</v>
      </c>
      <c r="C356" s="262">
        <v>0.2</v>
      </c>
      <c r="D356" s="263" t="s">
        <v>1972</v>
      </c>
      <c r="E356" s="26"/>
      <c r="F356" s="26"/>
      <c r="G356" s="28"/>
      <c r="H356" s="28"/>
    </row>
    <row r="357" spans="1:8" x14ac:dyDescent="0.25">
      <c r="A357" s="260" t="s">
        <v>1834</v>
      </c>
      <c r="B357" s="261" t="s">
        <v>1835</v>
      </c>
      <c r="C357" s="262">
        <v>0.2</v>
      </c>
      <c r="D357" s="263" t="s">
        <v>1979</v>
      </c>
      <c r="E357" s="26"/>
      <c r="F357" s="26"/>
      <c r="G357" s="28"/>
      <c r="H357" s="28"/>
    </row>
    <row r="358" spans="1:8" x14ac:dyDescent="0.25">
      <c r="A358" s="260" t="s">
        <v>663</v>
      </c>
      <c r="B358" s="261" t="s">
        <v>1661</v>
      </c>
      <c r="C358" s="262">
        <v>0.2</v>
      </c>
      <c r="D358" s="263" t="s">
        <v>1974</v>
      </c>
      <c r="E358" s="26"/>
      <c r="F358" s="26"/>
      <c r="G358" s="28"/>
      <c r="H358" s="28"/>
    </row>
    <row r="359" spans="1:8" x14ac:dyDescent="0.25">
      <c r="A359" s="260" t="s">
        <v>664</v>
      </c>
      <c r="B359" s="261" t="s">
        <v>1662</v>
      </c>
      <c r="C359" s="262">
        <v>0.2</v>
      </c>
      <c r="D359" s="263" t="s">
        <v>1977</v>
      </c>
      <c r="E359" s="26"/>
      <c r="F359" s="26"/>
      <c r="G359" s="28"/>
      <c r="H359" s="28"/>
    </row>
    <row r="360" spans="1:8" x14ac:dyDescent="0.25">
      <c r="A360" s="260" t="s">
        <v>665</v>
      </c>
      <c r="B360" s="261" t="s">
        <v>1663</v>
      </c>
      <c r="C360" s="262">
        <v>0.2</v>
      </c>
      <c r="D360" s="263" t="s">
        <v>1974</v>
      </c>
      <c r="E360" s="26"/>
      <c r="F360" s="26"/>
      <c r="G360" s="28"/>
      <c r="H360" s="28"/>
    </row>
    <row r="361" spans="1:8" x14ac:dyDescent="0.25">
      <c r="A361" s="260" t="s">
        <v>666</v>
      </c>
      <c r="B361" s="261" t="s">
        <v>1664</v>
      </c>
      <c r="C361" s="262">
        <v>0.2</v>
      </c>
      <c r="D361" s="263" t="s">
        <v>1980</v>
      </c>
      <c r="E361" s="26"/>
      <c r="F361" s="26"/>
      <c r="G361" s="28"/>
      <c r="H361" s="28"/>
    </row>
    <row r="362" spans="1:8" x14ac:dyDescent="0.25">
      <c r="A362" s="260" t="s">
        <v>1367</v>
      </c>
      <c r="B362" s="261" t="s">
        <v>1368</v>
      </c>
      <c r="C362" s="262">
        <v>0.2</v>
      </c>
      <c r="D362" s="263" t="s">
        <v>1974</v>
      </c>
      <c r="E362" s="26"/>
      <c r="F362" s="26"/>
      <c r="G362" s="28"/>
      <c r="H362" s="28"/>
    </row>
    <row r="363" spans="1:8" x14ac:dyDescent="0.25">
      <c r="A363" s="260" t="s">
        <v>1887</v>
      </c>
      <c r="B363" s="261" t="s">
        <v>1888</v>
      </c>
      <c r="C363" s="262">
        <v>0.2</v>
      </c>
      <c r="D363" s="263" t="s">
        <v>1979</v>
      </c>
      <c r="E363" s="26"/>
      <c r="F363" s="26"/>
      <c r="G363" s="28"/>
      <c r="H363" s="28"/>
    </row>
    <row r="364" spans="1:8" x14ac:dyDescent="0.25">
      <c r="A364" s="260" t="s">
        <v>667</v>
      </c>
      <c r="B364" s="261" t="s">
        <v>1665</v>
      </c>
      <c r="C364" s="262">
        <v>0.2</v>
      </c>
      <c r="D364" s="263" t="s">
        <v>1978</v>
      </c>
      <c r="E364" s="26"/>
      <c r="F364" s="26"/>
      <c r="G364" s="28"/>
      <c r="H364" s="28"/>
    </row>
    <row r="365" spans="1:8" x14ac:dyDescent="0.25">
      <c r="A365" s="260" t="s">
        <v>668</v>
      </c>
      <c r="B365" s="261" t="s">
        <v>669</v>
      </c>
      <c r="C365" s="262">
        <v>0.2</v>
      </c>
      <c r="D365" s="263" t="s">
        <v>1972</v>
      </c>
      <c r="E365" s="26"/>
      <c r="F365" s="26"/>
      <c r="G365" s="28"/>
      <c r="H365" s="28"/>
    </row>
    <row r="366" spans="1:8" x14ac:dyDescent="0.25">
      <c r="A366" s="260" t="s">
        <v>670</v>
      </c>
      <c r="B366" s="261" t="s">
        <v>671</v>
      </c>
      <c r="C366" s="262">
        <v>0.2</v>
      </c>
      <c r="D366" s="263" t="s">
        <v>1978</v>
      </c>
      <c r="E366" s="26"/>
      <c r="F366" s="26"/>
      <c r="G366" s="28"/>
      <c r="H366" s="28"/>
    </row>
    <row r="367" spans="1:8" x14ac:dyDescent="0.25">
      <c r="A367" s="260" t="s">
        <v>1180</v>
      </c>
      <c r="B367" s="261" t="s">
        <v>1723</v>
      </c>
      <c r="C367" s="262">
        <v>0.2</v>
      </c>
      <c r="D367" s="263" t="s">
        <v>1972</v>
      </c>
      <c r="E367" s="26"/>
      <c r="F367" s="26"/>
      <c r="G367" s="28"/>
      <c r="H367" s="28"/>
    </row>
    <row r="368" spans="1:8" x14ac:dyDescent="0.25">
      <c r="A368" s="260" t="s">
        <v>747</v>
      </c>
      <c r="B368" s="261" t="s">
        <v>1666</v>
      </c>
      <c r="C368" s="262">
        <v>0.2</v>
      </c>
      <c r="D368" s="263" t="s">
        <v>1972</v>
      </c>
      <c r="E368" s="26"/>
      <c r="F368" s="26"/>
      <c r="G368" s="28"/>
      <c r="H368" s="28"/>
    </row>
    <row r="369" spans="1:8" x14ac:dyDescent="0.25">
      <c r="A369" s="260" t="s">
        <v>748</v>
      </c>
      <c r="B369" s="261" t="s">
        <v>1667</v>
      </c>
      <c r="C369" s="262">
        <v>0.2</v>
      </c>
      <c r="D369" s="263" t="s">
        <v>1974</v>
      </c>
      <c r="E369" s="26"/>
      <c r="F369" s="26"/>
      <c r="G369" s="28"/>
      <c r="H369" s="28"/>
    </row>
    <row r="370" spans="1:8" x14ac:dyDescent="0.25">
      <c r="A370" s="260" t="s">
        <v>672</v>
      </c>
      <c r="B370" s="261" t="s">
        <v>673</v>
      </c>
      <c r="C370" s="262">
        <v>0.2</v>
      </c>
      <c r="D370" s="263" t="s">
        <v>1972</v>
      </c>
      <c r="E370" s="26"/>
      <c r="F370" s="26"/>
      <c r="G370" s="28"/>
      <c r="H370" s="28"/>
    </row>
    <row r="371" spans="1:8" x14ac:dyDescent="0.25">
      <c r="A371" s="260" t="s">
        <v>674</v>
      </c>
      <c r="B371" s="261" t="s">
        <v>1668</v>
      </c>
      <c r="C371" s="262">
        <v>0.2</v>
      </c>
      <c r="D371" s="263" t="s">
        <v>1979</v>
      </c>
      <c r="E371" s="26"/>
      <c r="F371" s="26"/>
      <c r="G371" s="28"/>
      <c r="H371" s="28"/>
    </row>
    <row r="372" spans="1:8" x14ac:dyDescent="0.25">
      <c r="A372" s="260" t="s">
        <v>749</v>
      </c>
      <c r="B372" s="261" t="s">
        <v>1669</v>
      </c>
      <c r="C372" s="262">
        <v>0.2</v>
      </c>
      <c r="D372" s="263" t="s">
        <v>1977</v>
      </c>
      <c r="E372" s="26"/>
      <c r="F372" s="26"/>
      <c r="G372" s="28"/>
      <c r="H372" s="28"/>
    </row>
    <row r="373" spans="1:8" x14ac:dyDescent="0.25">
      <c r="A373" s="260" t="s">
        <v>1788</v>
      </c>
      <c r="B373" s="261" t="s">
        <v>1789</v>
      </c>
      <c r="C373" s="262">
        <v>0.2</v>
      </c>
      <c r="D373" s="263" t="s">
        <v>1970</v>
      </c>
      <c r="E373" s="26"/>
      <c r="F373" s="26"/>
      <c r="G373" s="28"/>
      <c r="H373" s="28"/>
    </row>
    <row r="374" spans="1:8" x14ac:dyDescent="0.25">
      <c r="A374" s="260" t="s">
        <v>675</v>
      </c>
      <c r="B374" s="261" t="s">
        <v>676</v>
      </c>
      <c r="C374" s="262">
        <v>0.2</v>
      </c>
      <c r="D374" s="263" t="s">
        <v>1980</v>
      </c>
      <c r="E374" s="26"/>
      <c r="F374" s="26"/>
      <c r="G374" s="28"/>
      <c r="H374" s="28"/>
    </row>
    <row r="375" spans="1:8" x14ac:dyDescent="0.25">
      <c r="A375" s="260" t="s">
        <v>750</v>
      </c>
      <c r="B375" s="261" t="s">
        <v>1724</v>
      </c>
      <c r="C375" s="262">
        <v>0.2</v>
      </c>
      <c r="D375" s="263" t="s">
        <v>1972</v>
      </c>
      <c r="E375" s="26"/>
      <c r="F375" s="26"/>
      <c r="G375" s="28"/>
      <c r="H375" s="28"/>
    </row>
    <row r="376" spans="1:8" x14ac:dyDescent="0.25">
      <c r="A376" s="260" t="s">
        <v>751</v>
      </c>
      <c r="B376" s="261" t="s">
        <v>1243</v>
      </c>
      <c r="C376" s="262">
        <v>0.2</v>
      </c>
      <c r="D376" s="263" t="s">
        <v>1972</v>
      </c>
      <c r="E376" s="26"/>
      <c r="F376" s="26"/>
      <c r="G376" s="28"/>
      <c r="H376" s="28"/>
    </row>
    <row r="377" spans="1:8" x14ac:dyDescent="0.25">
      <c r="A377" s="260" t="s">
        <v>677</v>
      </c>
      <c r="B377" s="261" t="s">
        <v>678</v>
      </c>
      <c r="C377" s="262">
        <v>0.2</v>
      </c>
      <c r="D377" s="263" t="s">
        <v>1979</v>
      </c>
      <c r="E377" s="26"/>
      <c r="F377" s="26"/>
      <c r="G377" s="28"/>
      <c r="H377" s="28"/>
    </row>
    <row r="378" spans="1:8" x14ac:dyDescent="0.25">
      <c r="A378" s="260" t="s">
        <v>679</v>
      </c>
      <c r="B378" s="261" t="s">
        <v>1670</v>
      </c>
      <c r="C378" s="262">
        <v>0.2</v>
      </c>
      <c r="D378" s="263" t="s">
        <v>1976</v>
      </c>
      <c r="E378" s="26"/>
      <c r="F378" s="26"/>
      <c r="G378" s="28"/>
      <c r="H378" s="28"/>
    </row>
    <row r="379" spans="1:8" x14ac:dyDescent="0.25">
      <c r="A379" s="260" t="s">
        <v>680</v>
      </c>
      <c r="B379" s="261" t="s">
        <v>1671</v>
      </c>
      <c r="C379" s="262">
        <v>0.2</v>
      </c>
      <c r="D379" s="263" t="s">
        <v>1978</v>
      </c>
      <c r="E379" s="26"/>
      <c r="F379" s="26"/>
      <c r="G379" s="28"/>
      <c r="H379" s="28"/>
    </row>
    <row r="380" spans="1:8" x14ac:dyDescent="0.25">
      <c r="A380" s="260" t="s">
        <v>904</v>
      </c>
      <c r="B380" s="261" t="s">
        <v>1726</v>
      </c>
      <c r="C380" s="262">
        <v>0.2</v>
      </c>
      <c r="D380" s="263" t="s">
        <v>1978</v>
      </c>
      <c r="E380" s="26"/>
      <c r="F380" s="26"/>
      <c r="G380" s="28"/>
      <c r="H380" s="28"/>
    </row>
    <row r="381" spans="1:8" x14ac:dyDescent="0.25">
      <c r="A381" s="260" t="s">
        <v>752</v>
      </c>
      <c r="B381" s="261" t="s">
        <v>1672</v>
      </c>
      <c r="C381" s="262">
        <v>0.2</v>
      </c>
      <c r="D381" s="263" t="s">
        <v>1976</v>
      </c>
      <c r="E381" s="26"/>
      <c r="F381" s="26"/>
      <c r="G381" s="28"/>
      <c r="H381" s="28"/>
    </row>
    <row r="382" spans="1:8" x14ac:dyDescent="0.25">
      <c r="A382" s="260" t="s">
        <v>1968</v>
      </c>
      <c r="B382" s="261" t="s">
        <v>1969</v>
      </c>
      <c r="C382" s="262">
        <v>0.2</v>
      </c>
      <c r="D382" s="263" t="s">
        <v>1972</v>
      </c>
      <c r="E382" s="26"/>
      <c r="F382" s="26"/>
      <c r="G382" s="28"/>
      <c r="H382" s="28"/>
    </row>
    <row r="383" spans="1:8" x14ac:dyDescent="0.25">
      <c r="A383" s="260" t="s">
        <v>845</v>
      </c>
      <c r="B383" s="261" t="s">
        <v>1673</v>
      </c>
      <c r="C383" s="262">
        <v>0.2</v>
      </c>
      <c r="D383" s="263" t="s">
        <v>1977</v>
      </c>
      <c r="E383" s="26"/>
      <c r="F383" s="26"/>
      <c r="G383" s="28"/>
      <c r="H383" s="28"/>
    </row>
    <row r="384" spans="1:8" x14ac:dyDescent="0.25">
      <c r="A384" s="260" t="s">
        <v>753</v>
      </c>
      <c r="B384" s="261" t="s">
        <v>1674</v>
      </c>
      <c r="C384" s="262">
        <v>0.2</v>
      </c>
      <c r="D384" s="263" t="s">
        <v>1980</v>
      </c>
      <c r="E384" s="26"/>
      <c r="F384" s="26"/>
      <c r="G384" s="28"/>
      <c r="H384" s="28"/>
    </row>
    <row r="385" spans="1:8" x14ac:dyDescent="0.25">
      <c r="A385" s="260" t="s">
        <v>1778</v>
      </c>
      <c r="B385" s="261" t="s">
        <v>1779</v>
      </c>
      <c r="C385" s="262">
        <v>0.2</v>
      </c>
      <c r="D385" s="263" t="s">
        <v>1977</v>
      </c>
      <c r="E385" s="26"/>
      <c r="F385" s="26"/>
      <c r="G385" s="28"/>
      <c r="H385" s="28"/>
    </row>
    <row r="386" spans="1:8" x14ac:dyDescent="0.25">
      <c r="A386" s="260" t="s">
        <v>681</v>
      </c>
      <c r="B386" s="261" t="s">
        <v>1675</v>
      </c>
      <c r="C386" s="262">
        <v>0.2</v>
      </c>
      <c r="D386" s="263" t="s">
        <v>1975</v>
      </c>
      <c r="E386" s="26"/>
      <c r="F386" s="26"/>
      <c r="G386" s="28"/>
      <c r="H386" s="28"/>
    </row>
    <row r="387" spans="1:8" x14ac:dyDescent="0.25">
      <c r="A387" s="260" t="s">
        <v>1730</v>
      </c>
      <c r="B387" s="261" t="s">
        <v>1731</v>
      </c>
      <c r="C387" s="262">
        <v>0.2</v>
      </c>
      <c r="D387" s="263" t="s">
        <v>1975</v>
      </c>
      <c r="E387" s="26"/>
      <c r="F387" s="26"/>
      <c r="G387" s="28"/>
      <c r="H387" s="28"/>
    </row>
    <row r="388" spans="1:8" x14ac:dyDescent="0.25">
      <c r="A388" s="260" t="s">
        <v>754</v>
      </c>
      <c r="B388" s="261" t="s">
        <v>1676</v>
      </c>
      <c r="C388" s="262">
        <v>0.2</v>
      </c>
      <c r="D388" s="263" t="s">
        <v>1976</v>
      </c>
      <c r="E388" s="26"/>
      <c r="F388" s="26"/>
      <c r="G388" s="28"/>
      <c r="H388" s="28"/>
    </row>
    <row r="389" spans="1:8" x14ac:dyDescent="0.25">
      <c r="A389" s="260" t="s">
        <v>682</v>
      </c>
      <c r="B389" s="261" t="s">
        <v>1677</v>
      </c>
      <c r="C389" s="262">
        <v>0.2</v>
      </c>
      <c r="D389" s="263" t="s">
        <v>1977</v>
      </c>
      <c r="E389" s="26"/>
      <c r="F389" s="26"/>
      <c r="G389" s="28"/>
      <c r="H389" s="28"/>
    </row>
    <row r="390" spans="1:8" x14ac:dyDescent="0.25">
      <c r="A390" s="260" t="s">
        <v>755</v>
      </c>
      <c r="B390" s="261" t="s">
        <v>1678</v>
      </c>
      <c r="C390" s="262">
        <v>0.2</v>
      </c>
      <c r="D390" s="263" t="s">
        <v>1974</v>
      </c>
      <c r="E390" s="26"/>
      <c r="F390" s="26"/>
      <c r="G390" s="28"/>
      <c r="H390" s="28"/>
    </row>
    <row r="391" spans="1:8" x14ac:dyDescent="0.25">
      <c r="A391" s="260" t="s">
        <v>683</v>
      </c>
      <c r="B391" s="261" t="s">
        <v>1679</v>
      </c>
      <c r="C391" s="262">
        <v>0.2</v>
      </c>
      <c r="D391" s="263" t="s">
        <v>1976</v>
      </c>
      <c r="E391" s="26"/>
      <c r="F391" s="26"/>
      <c r="G391" s="28"/>
      <c r="H391" s="28"/>
    </row>
    <row r="392" spans="1:8" x14ac:dyDescent="0.25">
      <c r="A392" s="260" t="s">
        <v>684</v>
      </c>
      <c r="B392" s="261" t="s">
        <v>685</v>
      </c>
      <c r="C392" s="262">
        <v>0.2</v>
      </c>
      <c r="D392" s="263" t="s">
        <v>1974</v>
      </c>
      <c r="E392" s="26"/>
      <c r="F392" s="26"/>
      <c r="G392" s="28"/>
      <c r="H392" s="28"/>
    </row>
    <row r="393" spans="1:8" x14ac:dyDescent="0.25">
      <c r="A393" s="260" t="s">
        <v>1816</v>
      </c>
      <c r="B393" s="261" t="s">
        <v>1817</v>
      </c>
      <c r="C393" s="262">
        <v>0.2</v>
      </c>
      <c r="D393" s="263" t="s">
        <v>1976</v>
      </c>
      <c r="E393" s="26"/>
      <c r="F393" s="26"/>
      <c r="G393" s="28"/>
      <c r="H393" s="28"/>
    </row>
    <row r="394" spans="1:8" x14ac:dyDescent="0.25">
      <c r="A394" s="260" t="s">
        <v>686</v>
      </c>
      <c r="B394" s="261" t="s">
        <v>1836</v>
      </c>
      <c r="C394" s="262">
        <v>0.2</v>
      </c>
      <c r="D394" s="263" t="s">
        <v>1980</v>
      </c>
      <c r="E394" s="26"/>
      <c r="F394" s="26"/>
      <c r="G394" s="28"/>
      <c r="H394" s="28"/>
    </row>
    <row r="395" spans="1:8" x14ac:dyDescent="0.25">
      <c r="A395" s="260" t="s">
        <v>1453</v>
      </c>
      <c r="B395" s="261" t="s">
        <v>1680</v>
      </c>
      <c r="C395" s="262">
        <v>0.2</v>
      </c>
      <c r="D395" s="263" t="s">
        <v>1978</v>
      </c>
      <c r="E395" s="26"/>
      <c r="F395" s="26"/>
      <c r="G395" s="28"/>
      <c r="H395" s="28"/>
    </row>
    <row r="396" spans="1:8" x14ac:dyDescent="0.25">
      <c r="A396" s="260" t="s">
        <v>756</v>
      </c>
      <c r="B396" s="261" t="s">
        <v>1681</v>
      </c>
      <c r="C396" s="262">
        <v>0.2</v>
      </c>
      <c r="D396" s="263" t="s">
        <v>1970</v>
      </c>
      <c r="E396" s="26"/>
      <c r="F396" s="26"/>
      <c r="G396" s="28"/>
      <c r="H396" s="28"/>
    </row>
    <row r="397" spans="1:8" x14ac:dyDescent="0.25">
      <c r="A397" s="260" t="s">
        <v>1255</v>
      </c>
      <c r="B397" s="261" t="s">
        <v>687</v>
      </c>
      <c r="C397" s="262">
        <v>0.2</v>
      </c>
      <c r="D397" s="263" t="s">
        <v>1980</v>
      </c>
      <c r="E397" s="26"/>
      <c r="F397" s="26"/>
      <c r="G397" s="28"/>
      <c r="H397" s="28"/>
    </row>
    <row r="398" spans="1:8" x14ac:dyDescent="0.25">
      <c r="A398" s="260" t="s">
        <v>688</v>
      </c>
      <c r="B398" s="261" t="s">
        <v>1683</v>
      </c>
      <c r="C398" s="262">
        <v>0.2</v>
      </c>
      <c r="D398" s="263" t="s">
        <v>1971</v>
      </c>
      <c r="E398" s="26"/>
      <c r="F398" s="26"/>
      <c r="G398" s="28"/>
      <c r="H398" s="28"/>
    </row>
    <row r="399" spans="1:8" x14ac:dyDescent="0.25">
      <c r="A399" s="260" t="s">
        <v>689</v>
      </c>
      <c r="B399" s="261" t="s">
        <v>690</v>
      </c>
      <c r="C399" s="262">
        <v>0.2</v>
      </c>
      <c r="D399" s="263" t="s">
        <v>1979</v>
      </c>
      <c r="E399" s="26"/>
      <c r="F399" s="26"/>
      <c r="G399" s="28"/>
      <c r="H399" s="28"/>
    </row>
    <row r="400" spans="1:8" x14ac:dyDescent="0.25">
      <c r="A400" s="260" t="s">
        <v>1122</v>
      </c>
      <c r="B400" s="261" t="s">
        <v>1685</v>
      </c>
      <c r="C400" s="262">
        <v>0.2</v>
      </c>
      <c r="D400" s="263" t="s">
        <v>1975</v>
      </c>
      <c r="E400" s="26"/>
      <c r="F400" s="26"/>
      <c r="G400" s="28"/>
      <c r="H400" s="28"/>
    </row>
    <row r="401" spans="1:8" x14ac:dyDescent="0.25">
      <c r="A401" s="260" t="s">
        <v>1837</v>
      </c>
      <c r="B401" s="261" t="s">
        <v>1838</v>
      </c>
      <c r="C401" s="262">
        <v>0.2</v>
      </c>
      <c r="D401" s="263" t="s">
        <v>1974</v>
      </c>
      <c r="E401" s="26"/>
      <c r="F401" s="26"/>
      <c r="G401" s="28"/>
      <c r="H401" s="28"/>
    </row>
    <row r="402" spans="1:8" x14ac:dyDescent="0.25">
      <c r="A402" s="260" t="s">
        <v>1241</v>
      </c>
      <c r="B402" s="261" t="s">
        <v>1242</v>
      </c>
      <c r="C402" s="262">
        <v>0.2</v>
      </c>
      <c r="D402" s="263" t="s">
        <v>1977</v>
      </c>
      <c r="E402" s="26"/>
      <c r="F402" s="26"/>
      <c r="G402" s="28"/>
      <c r="H402" s="28"/>
    </row>
    <row r="403" spans="1:8" x14ac:dyDescent="0.25">
      <c r="A403" s="260" t="s">
        <v>691</v>
      </c>
      <c r="B403" s="261" t="s">
        <v>1688</v>
      </c>
      <c r="C403" s="262">
        <v>0.2</v>
      </c>
      <c r="D403" s="263" t="s">
        <v>1977</v>
      </c>
      <c r="E403" s="26"/>
      <c r="F403" s="26"/>
      <c r="G403" s="28"/>
      <c r="H403" s="28"/>
    </row>
    <row r="404" spans="1:8" x14ac:dyDescent="0.25">
      <c r="A404" s="260" t="s">
        <v>1818</v>
      </c>
      <c r="B404" s="261" t="s">
        <v>1819</v>
      </c>
      <c r="C404" s="262">
        <v>0.2</v>
      </c>
      <c r="D404" s="263" t="s">
        <v>1975</v>
      </c>
      <c r="E404" s="26"/>
      <c r="F404" s="26"/>
      <c r="G404" s="28"/>
      <c r="H404" s="28"/>
    </row>
    <row r="405" spans="1:8" x14ac:dyDescent="0.25">
      <c r="A405" s="260" t="s">
        <v>757</v>
      </c>
      <c r="B405" s="261" t="s">
        <v>758</v>
      </c>
      <c r="C405" s="262">
        <v>0.2</v>
      </c>
      <c r="D405" s="263" t="s">
        <v>1976</v>
      </c>
      <c r="E405" s="26"/>
      <c r="F405" s="26"/>
      <c r="G405" s="28"/>
      <c r="H405" s="28"/>
    </row>
    <row r="406" spans="1:8" x14ac:dyDescent="0.25">
      <c r="A406" s="260" t="s">
        <v>692</v>
      </c>
      <c r="B406" s="261" t="s">
        <v>693</v>
      </c>
      <c r="C406" s="262">
        <v>0.2</v>
      </c>
      <c r="D406" s="263" t="s">
        <v>1976</v>
      </c>
      <c r="E406" s="26"/>
      <c r="F406" s="26"/>
      <c r="G406" s="28"/>
      <c r="H406" s="28"/>
    </row>
    <row r="407" spans="1:8" x14ac:dyDescent="0.25">
      <c r="A407" s="260" t="s">
        <v>759</v>
      </c>
      <c r="B407" s="261" t="s">
        <v>1689</v>
      </c>
      <c r="C407" s="262">
        <v>0.2</v>
      </c>
      <c r="D407" s="263" t="s">
        <v>1975</v>
      </c>
      <c r="E407" s="26"/>
      <c r="F407" s="26"/>
      <c r="G407" s="28"/>
      <c r="H407" s="28"/>
    </row>
    <row r="408" spans="1:8" x14ac:dyDescent="0.25">
      <c r="A408" s="260" t="s">
        <v>760</v>
      </c>
      <c r="B408" s="261" t="s">
        <v>1240</v>
      </c>
      <c r="C408" s="262">
        <v>0.2</v>
      </c>
      <c r="D408" s="263" t="s">
        <v>1974</v>
      </c>
      <c r="E408" s="26"/>
      <c r="F408" s="26"/>
      <c r="G408" s="28"/>
      <c r="H408" s="28"/>
    </row>
    <row r="409" spans="1:8" x14ac:dyDescent="0.25">
      <c r="A409" s="260" t="s">
        <v>694</v>
      </c>
      <c r="B409" s="261" t="s">
        <v>1690</v>
      </c>
      <c r="C409" s="262">
        <v>0.2</v>
      </c>
      <c r="D409" s="263" t="s">
        <v>1971</v>
      </c>
      <c r="E409" s="26"/>
      <c r="F409" s="26"/>
      <c r="G409" s="28"/>
      <c r="H409" s="28"/>
    </row>
    <row r="410" spans="1:8" x14ac:dyDescent="0.25">
      <c r="A410" s="260" t="s">
        <v>1752</v>
      </c>
      <c r="B410" s="261" t="s">
        <v>1257</v>
      </c>
      <c r="C410" s="262">
        <v>0.2</v>
      </c>
      <c r="D410" s="263" t="s">
        <v>1979</v>
      </c>
      <c r="E410" s="26"/>
      <c r="F410" s="26"/>
      <c r="G410" s="28"/>
      <c r="H410" s="28"/>
    </row>
    <row r="411" spans="1:8" x14ac:dyDescent="0.25">
      <c r="A411" s="260" t="s">
        <v>795</v>
      </c>
      <c r="B411" s="261" t="s">
        <v>1691</v>
      </c>
      <c r="C411" s="262">
        <v>0.2</v>
      </c>
      <c r="D411" s="263" t="s">
        <v>1970</v>
      </c>
      <c r="E411" s="26"/>
      <c r="F411" s="26"/>
      <c r="G411" s="28"/>
      <c r="H411" s="28"/>
    </row>
    <row r="412" spans="1:8" x14ac:dyDescent="0.25">
      <c r="A412" s="264" t="s">
        <v>925</v>
      </c>
      <c r="B412" s="265" t="s">
        <v>1692</v>
      </c>
      <c r="C412" s="262">
        <v>0.2</v>
      </c>
      <c r="D412" s="266" t="s">
        <v>1970</v>
      </c>
      <c r="E412" s="26"/>
      <c r="F412" s="26"/>
      <c r="G412" s="28"/>
      <c r="H412" s="28"/>
    </row>
    <row r="413" spans="1:8" x14ac:dyDescent="0.25">
      <c r="C413" s="269"/>
      <c r="D413" s="18"/>
      <c r="E413" s="26"/>
      <c r="F413" s="26"/>
      <c r="G413" s="28"/>
      <c r="H413" s="28"/>
    </row>
    <row r="414" spans="1:8" ht="15.6" x14ac:dyDescent="0.3">
      <c r="A414" s="140" t="s">
        <v>1828</v>
      </c>
      <c r="C414" s="205"/>
      <c r="D414" s="23"/>
      <c r="E414" s="26"/>
      <c r="F414" s="26"/>
      <c r="G414" s="28"/>
      <c r="H414" s="28"/>
    </row>
    <row r="415" spans="1:8" ht="26.4" x14ac:dyDescent="0.25">
      <c r="A415" s="159" t="s">
        <v>484</v>
      </c>
      <c r="B415" s="160" t="s">
        <v>485</v>
      </c>
      <c r="C415" s="141" t="s">
        <v>486</v>
      </c>
      <c r="D415" s="161" t="s">
        <v>487</v>
      </c>
      <c r="E415" s="229"/>
      <c r="F415" s="26"/>
      <c r="G415" s="28"/>
      <c r="H415" s="28"/>
    </row>
    <row r="416" spans="1:8" x14ac:dyDescent="0.25">
      <c r="A416" s="151" t="s">
        <v>1981</v>
      </c>
      <c r="B416" s="152" t="s">
        <v>1982</v>
      </c>
      <c r="C416" s="153">
        <v>0.1</v>
      </c>
      <c r="D416" s="154" t="s">
        <v>1972</v>
      </c>
      <c r="E416" s="26"/>
      <c r="F416" s="26"/>
      <c r="G416" s="28"/>
      <c r="H416" s="28"/>
    </row>
    <row r="417" spans="1:8" x14ac:dyDescent="0.25">
      <c r="A417" s="151" t="s">
        <v>1782</v>
      </c>
      <c r="B417" s="152" t="s">
        <v>1783</v>
      </c>
      <c r="C417" s="153">
        <v>0.1</v>
      </c>
      <c r="D417" s="154" t="s">
        <v>1980</v>
      </c>
      <c r="E417" s="26"/>
      <c r="F417" s="26"/>
      <c r="G417" s="28"/>
      <c r="H417" s="28"/>
    </row>
    <row r="418" spans="1:8" x14ac:dyDescent="0.25">
      <c r="A418" s="151" t="s">
        <v>1983</v>
      </c>
      <c r="B418" s="152" t="s">
        <v>1984</v>
      </c>
      <c r="C418" s="153">
        <v>0.1</v>
      </c>
      <c r="D418" s="154" t="s">
        <v>1979</v>
      </c>
      <c r="E418" s="26"/>
      <c r="F418" s="26"/>
      <c r="G418" s="28"/>
      <c r="H418" s="28"/>
    </row>
    <row r="419" spans="1:8" x14ac:dyDescent="0.25">
      <c r="A419" s="151" t="s">
        <v>1839</v>
      </c>
      <c r="B419" s="152" t="s">
        <v>1840</v>
      </c>
      <c r="C419" s="153">
        <v>0.1</v>
      </c>
      <c r="D419" s="154" t="s">
        <v>1978</v>
      </c>
      <c r="E419" s="26"/>
      <c r="F419" s="26"/>
      <c r="G419" s="28"/>
      <c r="H419" s="28"/>
    </row>
    <row r="420" spans="1:8" x14ac:dyDescent="0.25">
      <c r="A420" s="151" t="s">
        <v>1449</v>
      </c>
      <c r="B420" s="152" t="s">
        <v>1450</v>
      </c>
      <c r="C420" s="153">
        <v>0.1</v>
      </c>
      <c r="D420" s="154" t="s">
        <v>1976</v>
      </c>
      <c r="E420" s="26"/>
      <c r="F420" s="26"/>
      <c r="G420" s="28"/>
      <c r="H420" s="28"/>
    </row>
    <row r="421" spans="1:8" x14ac:dyDescent="0.25">
      <c r="A421" s="151" t="s">
        <v>1922</v>
      </c>
      <c r="B421" s="152" t="s">
        <v>1923</v>
      </c>
      <c r="C421" s="153">
        <v>0.1</v>
      </c>
      <c r="D421" s="154" t="s">
        <v>1972</v>
      </c>
      <c r="E421" s="26"/>
      <c r="F421" s="26"/>
      <c r="G421" s="28"/>
      <c r="H421" s="28"/>
    </row>
    <row r="422" spans="1:8" x14ac:dyDescent="0.25">
      <c r="A422" s="151" t="s">
        <v>1258</v>
      </c>
      <c r="B422" s="152" t="s">
        <v>1695</v>
      </c>
      <c r="C422" s="153">
        <v>0.1</v>
      </c>
      <c r="D422" s="154" t="s">
        <v>1977</v>
      </c>
      <c r="E422" s="26"/>
      <c r="F422" s="26"/>
      <c r="G422" s="28"/>
      <c r="H422" s="28"/>
    </row>
    <row r="423" spans="1:8" x14ac:dyDescent="0.25">
      <c r="A423" s="151" t="s">
        <v>1259</v>
      </c>
      <c r="B423" s="152" t="s">
        <v>1696</v>
      </c>
      <c r="C423" s="153">
        <v>0.1</v>
      </c>
      <c r="D423" s="154" t="s">
        <v>1977</v>
      </c>
      <c r="E423" s="26"/>
      <c r="F423" s="26"/>
      <c r="G423" s="28"/>
      <c r="H423" s="28"/>
    </row>
    <row r="424" spans="1:8" x14ac:dyDescent="0.25">
      <c r="A424" s="151" t="s">
        <v>1841</v>
      </c>
      <c r="B424" s="152" t="s">
        <v>1842</v>
      </c>
      <c r="C424" s="153">
        <v>0.1</v>
      </c>
      <c r="D424" s="154" t="s">
        <v>1972</v>
      </c>
      <c r="E424" s="26"/>
      <c r="F424" s="26"/>
      <c r="G424" s="28"/>
      <c r="H424" s="28"/>
    </row>
    <row r="425" spans="1:8" x14ac:dyDescent="0.25">
      <c r="A425" s="151" t="s">
        <v>1768</v>
      </c>
      <c r="B425" s="152" t="s">
        <v>1769</v>
      </c>
      <c r="C425" s="153">
        <v>0.1</v>
      </c>
      <c r="D425" s="154" t="s">
        <v>1974</v>
      </c>
      <c r="E425" s="26"/>
      <c r="F425" s="26"/>
      <c r="G425" s="28"/>
      <c r="H425" s="28"/>
    </row>
    <row r="426" spans="1:8" x14ac:dyDescent="0.25">
      <c r="A426" s="151" t="s">
        <v>928</v>
      </c>
      <c r="B426" s="152" t="s">
        <v>929</v>
      </c>
      <c r="C426" s="153">
        <v>0.1</v>
      </c>
      <c r="D426" s="154" t="s">
        <v>1970</v>
      </c>
      <c r="E426" s="26"/>
      <c r="F426" s="26"/>
      <c r="G426" s="28"/>
      <c r="H426" s="28"/>
    </row>
    <row r="427" spans="1:8" x14ac:dyDescent="0.25">
      <c r="A427" s="151" t="s">
        <v>1843</v>
      </c>
      <c r="B427" s="152" t="s">
        <v>1844</v>
      </c>
      <c r="C427" s="153">
        <v>0.1</v>
      </c>
      <c r="D427" s="154" t="s">
        <v>1972</v>
      </c>
      <c r="E427" s="26"/>
      <c r="F427" s="26"/>
      <c r="G427" s="28"/>
      <c r="H427" s="28"/>
    </row>
    <row r="428" spans="1:8" x14ac:dyDescent="0.25">
      <c r="A428" s="151" t="s">
        <v>763</v>
      </c>
      <c r="B428" s="152" t="s">
        <v>764</v>
      </c>
      <c r="C428" s="153">
        <v>0.1</v>
      </c>
      <c r="D428" s="154" t="s">
        <v>1974</v>
      </c>
      <c r="E428" s="26"/>
      <c r="F428" s="26"/>
      <c r="G428" s="28"/>
      <c r="H428" s="28"/>
    </row>
    <row r="429" spans="1:8" x14ac:dyDescent="0.25">
      <c r="A429" s="151" t="s">
        <v>952</v>
      </c>
      <c r="B429" s="152" t="s">
        <v>1697</v>
      </c>
      <c r="C429" s="153">
        <v>0.1</v>
      </c>
      <c r="D429" s="154" t="s">
        <v>1976</v>
      </c>
      <c r="E429" s="26"/>
      <c r="F429" s="26"/>
      <c r="G429" s="28"/>
      <c r="H429" s="28"/>
    </row>
    <row r="430" spans="1:8" x14ac:dyDescent="0.25">
      <c r="A430" s="151" t="s">
        <v>1924</v>
      </c>
      <c r="B430" s="152" t="s">
        <v>1925</v>
      </c>
      <c r="C430" s="153">
        <v>0.1</v>
      </c>
      <c r="D430" s="154" t="s">
        <v>1972</v>
      </c>
      <c r="E430" s="26"/>
      <c r="F430" s="26"/>
      <c r="G430" s="28"/>
      <c r="H430" s="28"/>
    </row>
    <row r="431" spans="1:8" x14ac:dyDescent="0.25">
      <c r="A431" s="151" t="s">
        <v>701</v>
      </c>
      <c r="B431" s="152" t="s">
        <v>1589</v>
      </c>
      <c r="C431" s="153">
        <v>0.1</v>
      </c>
      <c r="D431" s="154" t="s">
        <v>1971</v>
      </c>
      <c r="E431" s="26"/>
      <c r="F431" s="26"/>
      <c r="G431" s="28"/>
      <c r="H431" s="28"/>
    </row>
    <row r="432" spans="1:8" x14ac:dyDescent="0.25">
      <c r="A432" s="151" t="s">
        <v>1451</v>
      </c>
      <c r="B432" s="152" t="s">
        <v>1699</v>
      </c>
      <c r="C432" s="153">
        <v>0.1</v>
      </c>
      <c r="D432" s="154" t="s">
        <v>1970</v>
      </c>
      <c r="E432" s="26"/>
      <c r="F432" s="26"/>
      <c r="G432" s="28"/>
      <c r="H432" s="28"/>
    </row>
    <row r="433" spans="1:8" x14ac:dyDescent="0.25">
      <c r="A433" s="151" t="s">
        <v>709</v>
      </c>
      <c r="B433" s="152" t="s">
        <v>1595</v>
      </c>
      <c r="C433" s="153">
        <v>0.1</v>
      </c>
      <c r="D433" s="154" t="s">
        <v>1977</v>
      </c>
      <c r="E433" s="26"/>
      <c r="F433" s="26"/>
      <c r="G433" s="28"/>
      <c r="H433" s="28"/>
    </row>
    <row r="434" spans="1:8" x14ac:dyDescent="0.25">
      <c r="A434" s="151" t="s">
        <v>1445</v>
      </c>
      <c r="B434" s="152" t="s">
        <v>1597</v>
      </c>
      <c r="C434" s="153">
        <v>0.1</v>
      </c>
      <c r="D434" s="154" t="s">
        <v>1972</v>
      </c>
      <c r="E434" s="26"/>
      <c r="F434" s="26"/>
      <c r="G434" s="28"/>
      <c r="H434" s="28"/>
    </row>
    <row r="435" spans="1:8" x14ac:dyDescent="0.25">
      <c r="A435" s="151" t="s">
        <v>713</v>
      </c>
      <c r="B435" s="152" t="s">
        <v>1601</v>
      </c>
      <c r="C435" s="153">
        <v>0.1</v>
      </c>
      <c r="D435" s="154" t="s">
        <v>1979</v>
      </c>
      <c r="E435" s="26"/>
      <c r="F435" s="26"/>
      <c r="G435" s="28"/>
      <c r="H435" s="28"/>
    </row>
    <row r="436" spans="1:8" x14ac:dyDescent="0.25">
      <c r="A436" s="151" t="s">
        <v>930</v>
      </c>
      <c r="B436" s="152" t="s">
        <v>1702</v>
      </c>
      <c r="C436" s="153">
        <v>0.1</v>
      </c>
      <c r="D436" s="154" t="s">
        <v>1975</v>
      </c>
      <c r="E436" s="26"/>
      <c r="F436" s="26"/>
      <c r="G436" s="28"/>
      <c r="H436" s="28"/>
    </row>
    <row r="437" spans="1:8" x14ac:dyDescent="0.25">
      <c r="A437" s="151" t="s">
        <v>1245</v>
      </c>
      <c r="B437" s="152" t="s">
        <v>1246</v>
      </c>
      <c r="C437" s="153">
        <v>0.1</v>
      </c>
      <c r="D437" s="154" t="s">
        <v>1979</v>
      </c>
      <c r="E437" s="26"/>
      <c r="F437" s="26"/>
      <c r="G437" s="28"/>
      <c r="H437" s="28"/>
    </row>
    <row r="438" spans="1:8" x14ac:dyDescent="0.25">
      <c r="A438" s="151" t="s">
        <v>1162</v>
      </c>
      <c r="B438" s="152" t="s">
        <v>1703</v>
      </c>
      <c r="C438" s="153">
        <v>0.1</v>
      </c>
      <c r="D438" s="154" t="s">
        <v>1979</v>
      </c>
      <c r="E438" s="26"/>
      <c r="F438" s="26"/>
      <c r="G438" s="28"/>
      <c r="H438" s="28"/>
    </row>
    <row r="439" spans="1:8" x14ac:dyDescent="0.25">
      <c r="A439" s="151" t="s">
        <v>1985</v>
      </c>
      <c r="B439" s="152" t="s">
        <v>1986</v>
      </c>
      <c r="C439" s="153">
        <v>0.1</v>
      </c>
      <c r="D439" s="154" t="s">
        <v>1976</v>
      </c>
      <c r="E439" s="26"/>
      <c r="F439" s="26"/>
      <c r="G439" s="28"/>
      <c r="H439" s="28"/>
    </row>
    <row r="440" spans="1:8" x14ac:dyDescent="0.25">
      <c r="A440" s="151" t="s">
        <v>1124</v>
      </c>
      <c r="B440" s="152" t="s">
        <v>1608</v>
      </c>
      <c r="C440" s="153">
        <v>0.1</v>
      </c>
      <c r="D440" s="154" t="s">
        <v>1978</v>
      </c>
      <c r="E440" s="26"/>
      <c r="F440" s="26"/>
      <c r="G440" s="28"/>
      <c r="H440" s="28"/>
    </row>
    <row r="441" spans="1:8" x14ac:dyDescent="0.25">
      <c r="A441" s="151" t="s">
        <v>1784</v>
      </c>
      <c r="B441" s="152" t="s">
        <v>1785</v>
      </c>
      <c r="C441" s="153">
        <v>0.1</v>
      </c>
      <c r="D441" s="154" t="s">
        <v>1972</v>
      </c>
      <c r="E441" s="26"/>
      <c r="F441" s="26"/>
      <c r="G441" s="28"/>
      <c r="H441" s="28"/>
    </row>
    <row r="442" spans="1:8" x14ac:dyDescent="0.25">
      <c r="A442" s="151" t="s">
        <v>1770</v>
      </c>
      <c r="B442" s="152" t="s">
        <v>1771</v>
      </c>
      <c r="C442" s="153">
        <v>0.1</v>
      </c>
      <c r="D442" s="154" t="s">
        <v>1972</v>
      </c>
      <c r="E442" s="26"/>
      <c r="F442" s="26"/>
      <c r="G442" s="28"/>
      <c r="H442" s="28"/>
    </row>
    <row r="443" spans="1:8" x14ac:dyDescent="0.25">
      <c r="A443" s="151" t="s">
        <v>1753</v>
      </c>
      <c r="B443" s="152" t="s">
        <v>1694</v>
      </c>
      <c r="C443" s="153">
        <v>0.1</v>
      </c>
      <c r="D443" s="154" t="s">
        <v>1979</v>
      </c>
      <c r="E443" s="26"/>
      <c r="F443" s="26"/>
      <c r="G443" s="28"/>
      <c r="H443" s="28"/>
    </row>
    <row r="444" spans="1:8" x14ac:dyDescent="0.25">
      <c r="A444" s="151" t="s">
        <v>1847</v>
      </c>
      <c r="B444" s="152" t="s">
        <v>1848</v>
      </c>
      <c r="C444" s="153">
        <v>0.1</v>
      </c>
      <c r="D444" s="154" t="s">
        <v>1975</v>
      </c>
      <c r="E444" s="26"/>
      <c r="F444" s="26"/>
      <c r="G444" s="28"/>
      <c r="H444" s="28"/>
    </row>
    <row r="445" spans="1:8" x14ac:dyDescent="0.25">
      <c r="A445" s="151" t="s">
        <v>1926</v>
      </c>
      <c r="B445" s="152" t="s">
        <v>1927</v>
      </c>
      <c r="C445" s="153">
        <v>0.1</v>
      </c>
      <c r="D445" s="154" t="s">
        <v>1977</v>
      </c>
      <c r="E445" s="26"/>
      <c r="F445" s="26"/>
      <c r="G445" s="28"/>
      <c r="H445" s="28"/>
    </row>
    <row r="446" spans="1:8" x14ac:dyDescent="0.25">
      <c r="A446" s="151" t="s">
        <v>770</v>
      </c>
      <c r="B446" s="152" t="s">
        <v>1706</v>
      </c>
      <c r="C446" s="153">
        <v>0.1</v>
      </c>
      <c r="D446" s="154" t="s">
        <v>1979</v>
      </c>
      <c r="E446" s="26"/>
      <c r="F446" s="26"/>
      <c r="G446" s="28"/>
      <c r="H446" s="28"/>
    </row>
    <row r="447" spans="1:8" x14ac:dyDescent="0.25">
      <c r="A447" s="151" t="s">
        <v>720</v>
      </c>
      <c r="B447" s="152" t="s">
        <v>721</v>
      </c>
      <c r="C447" s="153">
        <v>0.1</v>
      </c>
      <c r="D447" s="154" t="s">
        <v>1976</v>
      </c>
      <c r="E447" s="26"/>
      <c r="F447" s="26"/>
      <c r="G447" s="28"/>
      <c r="H447" s="28"/>
    </row>
    <row r="448" spans="1:8" x14ac:dyDescent="0.25">
      <c r="A448" s="151" t="s">
        <v>1849</v>
      </c>
      <c r="B448" s="152" t="s">
        <v>1850</v>
      </c>
      <c r="C448" s="153">
        <v>0.1</v>
      </c>
      <c r="D448" s="154" t="s">
        <v>1972</v>
      </c>
      <c r="E448" s="26"/>
      <c r="F448" s="26"/>
      <c r="G448" s="28"/>
      <c r="H448" s="28"/>
    </row>
    <row r="449" spans="1:8" x14ac:dyDescent="0.25">
      <c r="A449" s="151" t="s">
        <v>724</v>
      </c>
      <c r="B449" s="152" t="s">
        <v>1709</v>
      </c>
      <c r="C449" s="153">
        <v>0.1</v>
      </c>
      <c r="D449" s="154" t="s">
        <v>1974</v>
      </c>
      <c r="E449" s="26"/>
      <c r="F449" s="26"/>
      <c r="G449" s="28"/>
      <c r="H449" s="28"/>
    </row>
    <row r="450" spans="1:8" x14ac:dyDescent="0.25">
      <c r="A450" s="151" t="s">
        <v>1987</v>
      </c>
      <c r="B450" s="152" t="s">
        <v>1988</v>
      </c>
      <c r="C450" s="153">
        <v>0.1</v>
      </c>
      <c r="D450" s="154" t="s">
        <v>1979</v>
      </c>
      <c r="E450" s="26"/>
      <c r="F450" s="26"/>
      <c r="G450" s="28"/>
      <c r="H450" s="28"/>
    </row>
    <row r="451" spans="1:8" x14ac:dyDescent="0.25">
      <c r="A451" s="151" t="s">
        <v>1161</v>
      </c>
      <c r="B451" s="152" t="s">
        <v>1620</v>
      </c>
      <c r="C451" s="153">
        <v>0.1</v>
      </c>
      <c r="D451" s="154" t="s">
        <v>1978</v>
      </c>
      <c r="E451" s="26"/>
      <c r="F451" s="26"/>
      <c r="G451" s="28"/>
      <c r="H451" s="28"/>
    </row>
    <row r="452" spans="1:8" ht="12.75" customHeight="1" x14ac:dyDescent="0.25">
      <c r="A452" s="151" t="s">
        <v>772</v>
      </c>
      <c r="B452" s="152" t="s">
        <v>1712</v>
      </c>
      <c r="C452" s="153">
        <v>0.1</v>
      </c>
      <c r="D452" s="154" t="s">
        <v>1979</v>
      </c>
      <c r="E452" s="26"/>
      <c r="F452" s="26"/>
      <c r="G452" s="28"/>
      <c r="H452" s="28"/>
    </row>
    <row r="453" spans="1:8" x14ac:dyDescent="0.25">
      <c r="A453" s="151" t="s">
        <v>773</v>
      </c>
      <c r="B453" s="152" t="s">
        <v>1713</v>
      </c>
      <c r="C453" s="153">
        <v>0.1</v>
      </c>
      <c r="D453" s="154" t="s">
        <v>1970</v>
      </c>
      <c r="E453" s="26"/>
      <c r="F453" s="28"/>
      <c r="G453" s="28"/>
    </row>
    <row r="454" spans="1:8" x14ac:dyDescent="0.25">
      <c r="A454" s="151" t="s">
        <v>1260</v>
      </c>
      <c r="B454" s="152" t="s">
        <v>1714</v>
      </c>
      <c r="C454" s="153">
        <v>0.1</v>
      </c>
      <c r="D454" s="154" t="s">
        <v>1978</v>
      </c>
      <c r="E454" s="26"/>
    </row>
    <row r="455" spans="1:8" x14ac:dyDescent="0.25">
      <c r="A455" s="151" t="s">
        <v>775</v>
      </c>
      <c r="B455" s="152" t="s">
        <v>776</v>
      </c>
      <c r="C455" s="153">
        <v>0.1</v>
      </c>
      <c r="D455" s="154" t="s">
        <v>1970</v>
      </c>
      <c r="E455" s="26"/>
    </row>
    <row r="456" spans="1:8" x14ac:dyDescent="0.25">
      <c r="A456" s="151" t="s">
        <v>932</v>
      </c>
      <c r="B456" s="152" t="s">
        <v>933</v>
      </c>
      <c r="C456" s="153">
        <v>0.1</v>
      </c>
      <c r="D456" s="154" t="s">
        <v>1972</v>
      </c>
      <c r="E456" s="26"/>
    </row>
    <row r="457" spans="1:8" x14ac:dyDescent="0.25">
      <c r="A457" s="151" t="s">
        <v>1626</v>
      </c>
      <c r="B457" s="152" t="s">
        <v>1627</v>
      </c>
      <c r="C457" s="153">
        <v>0.1</v>
      </c>
      <c r="D457" s="154" t="s">
        <v>1978</v>
      </c>
      <c r="E457" s="26"/>
    </row>
    <row r="458" spans="1:8" x14ac:dyDescent="0.25">
      <c r="A458" s="151" t="s">
        <v>1163</v>
      </c>
      <c r="B458" s="152" t="s">
        <v>1164</v>
      </c>
      <c r="C458" s="153">
        <v>0.1</v>
      </c>
      <c r="D458" s="154" t="s">
        <v>1972</v>
      </c>
      <c r="E458" s="26"/>
    </row>
    <row r="459" spans="1:8" x14ac:dyDescent="0.25">
      <c r="A459" s="151" t="s">
        <v>1772</v>
      </c>
      <c r="B459" s="152" t="s">
        <v>1773</v>
      </c>
      <c r="C459" s="153">
        <v>0.1</v>
      </c>
      <c r="D459" s="154" t="s">
        <v>1977</v>
      </c>
      <c r="E459" s="26"/>
    </row>
    <row r="460" spans="1:8" x14ac:dyDescent="0.25">
      <c r="A460" s="151" t="s">
        <v>1179</v>
      </c>
      <c r="B460" s="152" t="s">
        <v>1715</v>
      </c>
      <c r="C460" s="153">
        <v>0.1</v>
      </c>
      <c r="D460" s="154" t="s">
        <v>1976</v>
      </c>
      <c r="E460" s="26"/>
    </row>
    <row r="461" spans="1:8" x14ac:dyDescent="0.25">
      <c r="A461" s="151" t="s">
        <v>1125</v>
      </c>
      <c r="B461" s="152" t="s">
        <v>1126</v>
      </c>
      <c r="C461" s="153">
        <v>0.1</v>
      </c>
      <c r="D461" s="154" t="s">
        <v>1976</v>
      </c>
      <c r="E461" s="26"/>
    </row>
    <row r="462" spans="1:8" x14ac:dyDescent="0.25">
      <c r="A462" s="151" t="s">
        <v>1774</v>
      </c>
      <c r="B462" s="152" t="s">
        <v>1775</v>
      </c>
      <c r="C462" s="153">
        <v>0.1</v>
      </c>
      <c r="D462" s="154" t="s">
        <v>1972</v>
      </c>
      <c r="E462" s="26"/>
    </row>
    <row r="463" spans="1:8" x14ac:dyDescent="0.25">
      <c r="A463" s="151" t="s">
        <v>1820</v>
      </c>
      <c r="B463" s="152" t="s">
        <v>1821</v>
      </c>
      <c r="C463" s="153">
        <v>0.1</v>
      </c>
      <c r="D463" s="154" t="s">
        <v>1972</v>
      </c>
      <c r="E463" s="26"/>
    </row>
    <row r="464" spans="1:8" x14ac:dyDescent="0.25">
      <c r="A464" s="151" t="s">
        <v>730</v>
      </c>
      <c r="B464" s="152" t="s">
        <v>1635</v>
      </c>
      <c r="C464" s="153">
        <v>0.1</v>
      </c>
      <c r="D464" s="154" t="s">
        <v>1974</v>
      </c>
      <c r="E464" s="26"/>
    </row>
    <row r="465" spans="1:5" x14ac:dyDescent="0.25">
      <c r="A465" s="151" t="s">
        <v>1776</v>
      </c>
      <c r="B465" s="152" t="s">
        <v>1777</v>
      </c>
      <c r="C465" s="153">
        <v>0.1</v>
      </c>
      <c r="D465" s="154" t="s">
        <v>1977</v>
      </c>
      <c r="E465" s="26"/>
    </row>
    <row r="466" spans="1:5" x14ac:dyDescent="0.25">
      <c r="A466" s="151" t="s">
        <v>1851</v>
      </c>
      <c r="B466" s="152" t="s">
        <v>1852</v>
      </c>
      <c r="C466" s="153">
        <v>0.1</v>
      </c>
      <c r="D466" s="154" t="s">
        <v>1974</v>
      </c>
      <c r="E466" s="26"/>
    </row>
    <row r="467" spans="1:5" x14ac:dyDescent="0.25">
      <c r="A467" s="151" t="s">
        <v>732</v>
      </c>
      <c r="B467" s="152" t="s">
        <v>1718</v>
      </c>
      <c r="C467" s="153">
        <v>0.1</v>
      </c>
      <c r="D467" s="154" t="s">
        <v>1974</v>
      </c>
      <c r="E467" s="26"/>
    </row>
    <row r="468" spans="1:5" x14ac:dyDescent="0.25">
      <c r="A468" s="151" t="s">
        <v>780</v>
      </c>
      <c r="B468" s="152" t="s">
        <v>781</v>
      </c>
      <c r="C468" s="153">
        <v>0.1</v>
      </c>
      <c r="D468" s="154" t="s">
        <v>1978</v>
      </c>
      <c r="E468" s="26"/>
    </row>
    <row r="469" spans="1:5" x14ac:dyDescent="0.25">
      <c r="A469" s="151" t="s">
        <v>850</v>
      </c>
      <c r="B469" s="152" t="s">
        <v>851</v>
      </c>
      <c r="C469" s="153">
        <v>0.1</v>
      </c>
      <c r="D469" s="154" t="s">
        <v>1977</v>
      </c>
      <c r="E469" s="26"/>
    </row>
    <row r="470" spans="1:5" x14ac:dyDescent="0.25">
      <c r="A470" s="151" t="s">
        <v>736</v>
      </c>
      <c r="B470" s="152" t="s">
        <v>1720</v>
      </c>
      <c r="C470" s="153">
        <v>0.1</v>
      </c>
      <c r="D470" s="154" t="s">
        <v>1978</v>
      </c>
      <c r="E470" s="26"/>
    </row>
    <row r="471" spans="1:5" x14ac:dyDescent="0.25">
      <c r="A471" s="151" t="s">
        <v>926</v>
      </c>
      <c r="B471" s="152" t="s">
        <v>927</v>
      </c>
      <c r="C471" s="153">
        <v>0.1</v>
      </c>
      <c r="D471" s="154" t="s">
        <v>1976</v>
      </c>
      <c r="E471" s="26"/>
    </row>
    <row r="472" spans="1:5" x14ac:dyDescent="0.25">
      <c r="A472" s="151" t="s">
        <v>1855</v>
      </c>
      <c r="B472" s="152" t="s">
        <v>1856</v>
      </c>
      <c r="C472" s="153">
        <v>0.1</v>
      </c>
      <c r="D472" s="154" t="s">
        <v>1972</v>
      </c>
      <c r="E472" s="26"/>
    </row>
    <row r="473" spans="1:5" x14ac:dyDescent="0.25">
      <c r="A473" s="151" t="s">
        <v>1649</v>
      </c>
      <c r="B473" s="152" t="s">
        <v>1650</v>
      </c>
      <c r="C473" s="153">
        <v>0.1</v>
      </c>
      <c r="D473" s="154" t="s">
        <v>1970</v>
      </c>
      <c r="E473" s="26"/>
    </row>
    <row r="474" spans="1:5" x14ac:dyDescent="0.25">
      <c r="A474" s="151" t="s">
        <v>995</v>
      </c>
      <c r="B474" s="152" t="s">
        <v>996</v>
      </c>
      <c r="C474" s="153">
        <v>0.1</v>
      </c>
      <c r="D474" s="154" t="s">
        <v>1974</v>
      </c>
      <c r="E474" s="26"/>
    </row>
    <row r="475" spans="1:5" x14ac:dyDescent="0.25">
      <c r="A475" s="151" t="s">
        <v>741</v>
      </c>
      <c r="B475" s="152" t="s">
        <v>1721</v>
      </c>
      <c r="C475" s="153">
        <v>0.1</v>
      </c>
      <c r="D475" s="154" t="s">
        <v>1980</v>
      </c>
      <c r="E475" s="26"/>
    </row>
    <row r="476" spans="1:5" x14ac:dyDescent="0.25">
      <c r="A476" s="151" t="s">
        <v>1248</v>
      </c>
      <c r="B476" s="152" t="s">
        <v>1722</v>
      </c>
      <c r="C476" s="153">
        <v>0.1</v>
      </c>
      <c r="D476" s="154" t="s">
        <v>1977</v>
      </c>
      <c r="E476" s="26"/>
    </row>
    <row r="477" spans="1:5" x14ac:dyDescent="0.25">
      <c r="A477" s="151" t="s">
        <v>1857</v>
      </c>
      <c r="B477" s="152" t="s">
        <v>1858</v>
      </c>
      <c r="C477" s="153">
        <v>0.1</v>
      </c>
      <c r="D477" s="154" t="s">
        <v>1977</v>
      </c>
      <c r="E477" s="26"/>
    </row>
    <row r="478" spans="1:5" x14ac:dyDescent="0.25">
      <c r="A478" s="151" t="s">
        <v>786</v>
      </c>
      <c r="B478" s="152" t="s">
        <v>787</v>
      </c>
      <c r="C478" s="153">
        <v>0.1</v>
      </c>
      <c r="D478" s="154" t="s">
        <v>1980</v>
      </c>
      <c r="E478" s="26"/>
    </row>
    <row r="479" spans="1:5" x14ac:dyDescent="0.25">
      <c r="A479" s="151" t="s">
        <v>1261</v>
      </c>
      <c r="B479" s="152" t="s">
        <v>1653</v>
      </c>
      <c r="C479" s="153">
        <v>0.1</v>
      </c>
      <c r="D479" s="154" t="s">
        <v>1976</v>
      </c>
      <c r="E479" s="26"/>
    </row>
    <row r="480" spans="1:5" x14ac:dyDescent="0.25">
      <c r="A480" s="151" t="s">
        <v>1989</v>
      </c>
      <c r="B480" s="152" t="s">
        <v>1990</v>
      </c>
      <c r="C480" s="153">
        <v>0.1</v>
      </c>
      <c r="D480" s="154" t="s">
        <v>1972</v>
      </c>
      <c r="E480" s="26"/>
    </row>
    <row r="481" spans="1:5" x14ac:dyDescent="0.25">
      <c r="A481" s="151" t="s">
        <v>1129</v>
      </c>
      <c r="B481" s="152" t="s">
        <v>1130</v>
      </c>
      <c r="C481" s="153">
        <v>0.1</v>
      </c>
      <c r="D481" s="154" t="s">
        <v>1978</v>
      </c>
      <c r="E481" s="26"/>
    </row>
    <row r="482" spans="1:5" x14ac:dyDescent="0.25">
      <c r="A482" s="151" t="s">
        <v>1244</v>
      </c>
      <c r="B482" s="152" t="s">
        <v>1859</v>
      </c>
      <c r="C482" s="153">
        <v>0.1</v>
      </c>
      <c r="D482" s="154" t="s">
        <v>1972</v>
      </c>
      <c r="E482" s="26"/>
    </row>
    <row r="483" spans="1:5" x14ac:dyDescent="0.25">
      <c r="A483" s="151" t="s">
        <v>745</v>
      </c>
      <c r="B483" s="152" t="s">
        <v>1660</v>
      </c>
      <c r="C483" s="153">
        <v>0.1</v>
      </c>
      <c r="D483" s="154" t="s">
        <v>1977</v>
      </c>
      <c r="E483" s="26"/>
    </row>
    <row r="484" spans="1:5" x14ac:dyDescent="0.25">
      <c r="A484" s="151" t="s">
        <v>1786</v>
      </c>
      <c r="B484" s="152" t="s">
        <v>1787</v>
      </c>
      <c r="C484" s="153">
        <v>0.1</v>
      </c>
      <c r="D484" s="154" t="s">
        <v>1976</v>
      </c>
      <c r="E484" s="26"/>
    </row>
    <row r="485" spans="1:5" x14ac:dyDescent="0.25">
      <c r="A485" s="151" t="s">
        <v>1991</v>
      </c>
      <c r="B485" s="152" t="s">
        <v>1992</v>
      </c>
      <c r="C485" s="153">
        <v>0.1</v>
      </c>
      <c r="D485" s="154" t="s">
        <v>1977</v>
      </c>
      <c r="E485" s="26"/>
    </row>
    <row r="486" spans="1:5" x14ac:dyDescent="0.25">
      <c r="A486" s="151" t="s">
        <v>1262</v>
      </c>
      <c r="B486" s="152" t="s">
        <v>1263</v>
      </c>
      <c r="C486" s="153">
        <v>0.1</v>
      </c>
      <c r="D486" s="154" t="s">
        <v>1972</v>
      </c>
      <c r="E486" s="26"/>
    </row>
    <row r="487" spans="1:5" x14ac:dyDescent="0.25">
      <c r="A487" s="151" t="s">
        <v>790</v>
      </c>
      <c r="B487" s="152" t="s">
        <v>791</v>
      </c>
      <c r="C487" s="153">
        <v>0.1</v>
      </c>
      <c r="D487" s="154" t="s">
        <v>1979</v>
      </c>
      <c r="E487" s="26"/>
    </row>
    <row r="488" spans="1:5" x14ac:dyDescent="0.25">
      <c r="A488" s="151" t="s">
        <v>1928</v>
      </c>
      <c r="B488" s="152" t="s">
        <v>1929</v>
      </c>
      <c r="C488" s="153">
        <v>0.1</v>
      </c>
      <c r="D488" s="154" t="s">
        <v>1971</v>
      </c>
      <c r="E488" s="26"/>
    </row>
    <row r="489" spans="1:5" x14ac:dyDescent="0.25">
      <c r="A489" s="151" t="s">
        <v>1930</v>
      </c>
      <c r="B489" s="152" t="s">
        <v>1931</v>
      </c>
      <c r="C489" s="153">
        <v>0.1</v>
      </c>
      <c r="D489" s="154" t="s">
        <v>1972</v>
      </c>
      <c r="E489" s="26"/>
    </row>
    <row r="490" spans="1:5" x14ac:dyDescent="0.25">
      <c r="A490" s="151" t="s">
        <v>1932</v>
      </c>
      <c r="B490" s="152" t="s">
        <v>1933</v>
      </c>
      <c r="C490" s="153">
        <v>0.1</v>
      </c>
      <c r="D490" s="154" t="s">
        <v>1972</v>
      </c>
      <c r="E490" s="26"/>
    </row>
    <row r="491" spans="1:5" x14ac:dyDescent="0.25">
      <c r="A491" s="151" t="s">
        <v>792</v>
      </c>
      <c r="B491" s="152" t="s">
        <v>1725</v>
      </c>
      <c r="C491" s="153">
        <v>0.1</v>
      </c>
      <c r="D491" s="154" t="s">
        <v>1971</v>
      </c>
      <c r="E491" s="26"/>
    </row>
    <row r="492" spans="1:5" x14ac:dyDescent="0.25">
      <c r="A492" s="151" t="s">
        <v>793</v>
      </c>
      <c r="B492" s="152" t="s">
        <v>1727</v>
      </c>
      <c r="C492" s="153">
        <v>0.1</v>
      </c>
      <c r="D492" s="154" t="s">
        <v>1974</v>
      </c>
      <c r="E492" s="26"/>
    </row>
    <row r="493" spans="1:5" x14ac:dyDescent="0.25">
      <c r="A493" s="151" t="s">
        <v>1181</v>
      </c>
      <c r="B493" s="152" t="s">
        <v>1728</v>
      </c>
      <c r="C493" s="153">
        <v>0.1</v>
      </c>
      <c r="D493" s="154" t="s">
        <v>1972</v>
      </c>
      <c r="E493" s="26"/>
    </row>
    <row r="494" spans="1:5" x14ac:dyDescent="0.25">
      <c r="A494" s="151" t="s">
        <v>1934</v>
      </c>
      <c r="B494" s="152" t="s">
        <v>1935</v>
      </c>
      <c r="C494" s="153">
        <v>0.1</v>
      </c>
      <c r="D494" s="154" t="s">
        <v>1974</v>
      </c>
      <c r="E494" s="26"/>
    </row>
    <row r="495" spans="1:5" x14ac:dyDescent="0.25">
      <c r="A495" s="151" t="s">
        <v>794</v>
      </c>
      <c r="B495" s="152" t="s">
        <v>1729</v>
      </c>
      <c r="C495" s="153">
        <v>0.1</v>
      </c>
      <c r="D495" s="154" t="s">
        <v>1974</v>
      </c>
      <c r="E495" s="26"/>
    </row>
    <row r="496" spans="1:5" x14ac:dyDescent="0.25">
      <c r="A496" s="151" t="s">
        <v>1371</v>
      </c>
      <c r="B496" s="152" t="s">
        <v>1372</v>
      </c>
      <c r="C496" s="153">
        <v>0.1</v>
      </c>
      <c r="D496" s="154" t="s">
        <v>1972</v>
      </c>
      <c r="E496" s="26"/>
    </row>
    <row r="497" spans="1:5" x14ac:dyDescent="0.25">
      <c r="A497" s="151" t="s">
        <v>1891</v>
      </c>
      <c r="B497" s="152" t="s">
        <v>1892</v>
      </c>
      <c r="C497" s="153">
        <v>0.1</v>
      </c>
      <c r="D497" s="154" t="s">
        <v>1977</v>
      </c>
      <c r="E497" s="26"/>
    </row>
    <row r="498" spans="1:5" x14ac:dyDescent="0.25">
      <c r="A498" s="151" t="s">
        <v>1860</v>
      </c>
      <c r="B498" s="152" t="s">
        <v>1861</v>
      </c>
      <c r="C498" s="153">
        <v>0.1</v>
      </c>
      <c r="D498" s="154" t="s">
        <v>1980</v>
      </c>
      <c r="E498" s="26"/>
    </row>
    <row r="499" spans="1:5" x14ac:dyDescent="0.25">
      <c r="A499" s="151" t="s">
        <v>1780</v>
      </c>
      <c r="B499" s="152" t="s">
        <v>1781</v>
      </c>
      <c r="C499" s="153">
        <v>0.1</v>
      </c>
      <c r="D499" s="154" t="s">
        <v>1972</v>
      </c>
      <c r="E499" s="26"/>
    </row>
    <row r="500" spans="1:5" x14ac:dyDescent="0.25">
      <c r="A500" s="151" t="s">
        <v>1790</v>
      </c>
      <c r="B500" s="152" t="s">
        <v>1791</v>
      </c>
      <c r="C500" s="153">
        <v>0.1</v>
      </c>
      <c r="D500" s="154" t="s">
        <v>1972</v>
      </c>
      <c r="E500" s="26"/>
    </row>
    <row r="501" spans="1:5" x14ac:dyDescent="0.25">
      <c r="A501" s="151" t="s">
        <v>1936</v>
      </c>
      <c r="B501" s="152" t="s">
        <v>1937</v>
      </c>
      <c r="C501" s="153">
        <v>0.1</v>
      </c>
      <c r="D501" s="154" t="s">
        <v>1975</v>
      </c>
      <c r="E501" s="26"/>
    </row>
    <row r="502" spans="1:5" ht="13.5" customHeight="1" x14ac:dyDescent="0.25">
      <c r="A502" s="151" t="s">
        <v>1938</v>
      </c>
      <c r="B502" s="152" t="s">
        <v>1939</v>
      </c>
      <c r="C502" s="153">
        <v>0.1</v>
      </c>
      <c r="D502" s="154" t="s">
        <v>1972</v>
      </c>
      <c r="E502" s="26"/>
    </row>
    <row r="503" spans="1:5" ht="13.5" customHeight="1" x14ac:dyDescent="0.25">
      <c r="A503" s="151" t="s">
        <v>1940</v>
      </c>
      <c r="B503" s="152" t="s">
        <v>1941</v>
      </c>
      <c r="C503" s="153">
        <v>0.1</v>
      </c>
      <c r="D503" s="154" t="s">
        <v>1972</v>
      </c>
      <c r="E503" s="26"/>
    </row>
    <row r="504" spans="1:5" ht="13.5" customHeight="1" x14ac:dyDescent="0.25">
      <c r="A504" s="151" t="s">
        <v>1369</v>
      </c>
      <c r="B504" s="152" t="s">
        <v>1682</v>
      </c>
      <c r="C504" s="153">
        <v>0.1</v>
      </c>
      <c r="D504" s="154" t="s">
        <v>1976</v>
      </c>
      <c r="E504" s="26"/>
    </row>
    <row r="505" spans="1:5" ht="13.5" customHeight="1" x14ac:dyDescent="0.25">
      <c r="A505" s="151" t="s">
        <v>1256</v>
      </c>
      <c r="B505" s="152" t="s">
        <v>1684</v>
      </c>
      <c r="C505" s="153">
        <v>0.1</v>
      </c>
      <c r="D505" s="154" t="s">
        <v>1977</v>
      </c>
      <c r="E505" s="26"/>
    </row>
    <row r="506" spans="1:5" ht="13.5" customHeight="1" x14ac:dyDescent="0.25">
      <c r="A506" s="151" t="s">
        <v>1014</v>
      </c>
      <c r="B506" s="152" t="s">
        <v>1732</v>
      </c>
      <c r="C506" s="153">
        <v>0.1</v>
      </c>
      <c r="D506" s="154" t="s">
        <v>1979</v>
      </c>
      <c r="E506" s="26"/>
    </row>
    <row r="507" spans="1:5" ht="13.5" customHeight="1" x14ac:dyDescent="0.25">
      <c r="A507" s="151" t="s">
        <v>1993</v>
      </c>
      <c r="B507" s="152" t="s">
        <v>1994</v>
      </c>
      <c r="C507" s="153">
        <v>0.1</v>
      </c>
      <c r="D507" s="154" t="s">
        <v>1972</v>
      </c>
      <c r="E507" s="26"/>
    </row>
    <row r="508" spans="1:5" ht="13.5" customHeight="1" x14ac:dyDescent="0.25">
      <c r="A508" s="151" t="s">
        <v>1686</v>
      </c>
      <c r="B508" s="152" t="s">
        <v>1687</v>
      </c>
      <c r="C508" s="153">
        <v>0.1</v>
      </c>
      <c r="D508" s="154" t="s">
        <v>1972</v>
      </c>
      <c r="E508" s="26"/>
    </row>
    <row r="509" spans="1:5" ht="13.5" customHeight="1" x14ac:dyDescent="0.25">
      <c r="A509" s="151" t="s">
        <v>1225</v>
      </c>
      <c r="B509" s="152" t="s">
        <v>1733</v>
      </c>
      <c r="C509" s="153">
        <v>0.1</v>
      </c>
      <c r="D509" s="154" t="s">
        <v>1972</v>
      </c>
      <c r="E509" s="26"/>
    </row>
    <row r="510" spans="1:5" ht="13.5" customHeight="1" x14ac:dyDescent="0.25">
      <c r="A510" s="151" t="s">
        <v>1942</v>
      </c>
      <c r="B510" s="152" t="s">
        <v>1943</v>
      </c>
      <c r="C510" s="153">
        <v>0.1</v>
      </c>
      <c r="D510" s="154" t="s">
        <v>1970</v>
      </c>
      <c r="E510" s="26"/>
    </row>
    <row r="511" spans="1:5" ht="13.5" customHeight="1" x14ac:dyDescent="0.25">
      <c r="A511" s="151" t="s">
        <v>848</v>
      </c>
      <c r="B511" s="152" t="s">
        <v>1734</v>
      </c>
      <c r="C511" s="153">
        <v>0.1</v>
      </c>
      <c r="D511" s="154" t="s">
        <v>1972</v>
      </c>
      <c r="E511" s="26"/>
    </row>
    <row r="512" spans="1:5" ht="13.2" customHeight="1" x14ac:dyDescent="0.25">
      <c r="A512" s="151" t="s">
        <v>1792</v>
      </c>
      <c r="B512" s="152" t="s">
        <v>1793</v>
      </c>
      <c r="C512" s="153">
        <v>0.1</v>
      </c>
      <c r="D512" s="154" t="s">
        <v>1977</v>
      </c>
      <c r="E512" s="26"/>
    </row>
    <row r="513" spans="1:9" ht="30" customHeight="1" x14ac:dyDescent="0.25">
      <c r="A513" s="334" t="s">
        <v>1226</v>
      </c>
      <c r="B513" s="334"/>
      <c r="C513" s="334"/>
      <c r="D513" s="334"/>
      <c r="E513" s="334"/>
      <c r="F513" s="334"/>
      <c r="G513" s="334"/>
    </row>
    <row r="514" spans="1:9" ht="70.2" customHeight="1" x14ac:dyDescent="0.25">
      <c r="A514" s="334" t="s">
        <v>1807</v>
      </c>
      <c r="B514" s="334"/>
      <c r="C514" s="334"/>
      <c r="D514" s="334"/>
      <c r="E514" s="334"/>
      <c r="F514" s="334"/>
      <c r="G514" s="334"/>
    </row>
    <row r="515" spans="1:9" x14ac:dyDescent="0.25">
      <c r="A515" s="332"/>
      <c r="B515" s="332"/>
      <c r="C515" s="332"/>
      <c r="D515" s="332"/>
      <c r="E515" s="332"/>
      <c r="F515" s="332"/>
      <c r="G515" s="332"/>
      <c r="H515" s="332"/>
      <c r="I515" s="332"/>
    </row>
    <row r="516" spans="1:9" x14ac:dyDescent="0.25">
      <c r="D516" s="27"/>
      <c r="E516" s="26"/>
    </row>
    <row r="517" spans="1:9" x14ac:dyDescent="0.25">
      <c r="D517" s="27"/>
      <c r="E517" s="26"/>
    </row>
    <row r="518" spans="1:9" x14ac:dyDescent="0.25">
      <c r="D518" s="27"/>
      <c r="E518" s="26"/>
    </row>
  </sheetData>
  <sheetProtection algorithmName="SHA-512" hashValue="mXRP7wgUHQ4r26W9aiHGkQhbfj1l576aTH5E3fRMiYpRueWudixgGTUS6MzH354xoAWDqGn5NW6TKgmUGhsU3A==" saltValue="3biyprsBOqHdjy3i+AZMMQ==" spinCount="100000" sheet="1" objects="1" scenarios="1"/>
  <sortState xmlns:xlrd2="http://schemas.microsoft.com/office/spreadsheetml/2017/richdata2" ref="A110:J128">
    <sortCondition ref="B110:B128"/>
  </sortState>
  <mergeCells count="3">
    <mergeCell ref="A513:G513"/>
    <mergeCell ref="A514:G514"/>
    <mergeCell ref="A515:I515"/>
  </mergeCells>
  <printOptions horizontalCentered="1"/>
  <pageMargins left="0.35433070866141736" right="0.35433070866141736" top="0.78740157480314965" bottom="0.78740157480314965" header="0.51181102362204722" footer="0.51181102362204722"/>
  <pageSetup paperSize="8"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HS174"/>
  <sheetViews>
    <sheetView showGridLines="0" zoomScale="90" zoomScaleNormal="90" workbookViewId="0">
      <selection activeCell="L24" sqref="L24"/>
    </sheetView>
  </sheetViews>
  <sheetFormatPr defaultRowHeight="13.2" x14ac:dyDescent="0.25"/>
  <cols>
    <col min="1" max="1" width="23.5546875" style="5" customWidth="1"/>
    <col min="2" max="2" width="17.109375" style="33" customWidth="1"/>
    <col min="3" max="3" width="11.88671875" style="60" customWidth="1"/>
    <col min="4" max="4" width="22" style="60" customWidth="1"/>
    <col min="5" max="5" width="31.5546875" style="69" customWidth="1"/>
  </cols>
  <sheetData>
    <row r="1" spans="1:5" ht="17.399999999999999" x14ac:dyDescent="0.3">
      <c r="A1" s="107" t="str">
        <f>'Funds, SMAs &amp; Term Deposits'!A1</f>
        <v>VOYAGE INVESTMENT MENU APRIL 2024</v>
      </c>
      <c r="B1" s="108"/>
      <c r="C1" s="109"/>
      <c r="D1" s="110"/>
      <c r="E1" s="323"/>
    </row>
    <row r="2" spans="1:5" ht="23.4" customHeight="1" x14ac:dyDescent="0.25">
      <c r="A2" s="131" t="s">
        <v>913</v>
      </c>
      <c r="B2" s="106"/>
      <c r="C2" s="88"/>
      <c r="D2" s="88"/>
      <c r="E2" s="324"/>
    </row>
    <row r="3" spans="1:5" ht="6" customHeight="1" x14ac:dyDescent="0.25">
      <c r="A3" s="111"/>
      <c r="B3" s="106"/>
      <c r="C3" s="88"/>
      <c r="D3" s="88"/>
      <c r="E3" s="324"/>
    </row>
    <row r="4" spans="1:5" s="45" customFormat="1" ht="27.9" customHeight="1" x14ac:dyDescent="0.25">
      <c r="A4" s="112" t="s">
        <v>914</v>
      </c>
      <c r="B4" s="144" t="s">
        <v>918</v>
      </c>
      <c r="C4" s="144" t="s">
        <v>919</v>
      </c>
      <c r="D4" s="145" t="s">
        <v>915</v>
      </c>
      <c r="E4" s="146" t="s">
        <v>916</v>
      </c>
    </row>
    <row r="5" spans="1:5" s="45" customFormat="1" x14ac:dyDescent="0.25">
      <c r="A5" s="148" t="s">
        <v>917</v>
      </c>
      <c r="B5" s="345" t="s">
        <v>1812</v>
      </c>
      <c r="C5" s="345">
        <v>232510</v>
      </c>
      <c r="D5" s="343" t="s">
        <v>920</v>
      </c>
      <c r="E5" s="341" t="s">
        <v>921</v>
      </c>
    </row>
    <row r="6" spans="1:5" s="2" customFormat="1" ht="13.8" thickBot="1" x14ac:dyDescent="0.3">
      <c r="A6" s="147" t="s">
        <v>1811</v>
      </c>
      <c r="B6" s="346"/>
      <c r="C6" s="346"/>
      <c r="D6" s="344"/>
      <c r="E6" s="342"/>
    </row>
    <row r="7" spans="1:5" ht="2.4" customHeight="1" x14ac:dyDescent="0.25">
      <c r="A7" s="113"/>
      <c r="C7" s="65"/>
      <c r="D7" s="65"/>
      <c r="E7" s="114"/>
    </row>
    <row r="8" spans="1:5" ht="53.25" customHeight="1" x14ac:dyDescent="0.25">
      <c r="A8" s="336" t="s">
        <v>922</v>
      </c>
      <c r="B8" s="333"/>
      <c r="C8" s="333"/>
      <c r="D8" s="333"/>
      <c r="E8" s="337"/>
    </row>
    <row r="9" spans="1:5" ht="28.5" customHeight="1" thickBot="1" x14ac:dyDescent="0.3">
      <c r="A9" s="338" t="s">
        <v>923</v>
      </c>
      <c r="B9" s="339"/>
      <c r="C9" s="339"/>
      <c r="D9" s="339"/>
      <c r="E9" s="340"/>
    </row>
    <row r="10" spans="1:5" x14ac:dyDescent="0.25">
      <c r="C10" s="29"/>
      <c r="D10" s="29"/>
    </row>
    <row r="11" spans="1:5" x14ac:dyDescent="0.25">
      <c r="C11" s="29"/>
      <c r="D11" s="29"/>
    </row>
    <row r="12" spans="1:5" x14ac:dyDescent="0.25">
      <c r="C12" s="29"/>
      <c r="D12" s="29"/>
    </row>
    <row r="13" spans="1:5" x14ac:dyDescent="0.25">
      <c r="C13" s="29"/>
      <c r="D13" s="29"/>
    </row>
    <row r="14" spans="1:5" x14ac:dyDescent="0.25">
      <c r="C14" s="29"/>
      <c r="D14" s="29"/>
    </row>
    <row r="15" spans="1:5" x14ac:dyDescent="0.25">
      <c r="C15" s="29"/>
      <c r="D15" s="29"/>
    </row>
    <row r="16" spans="1:5" x14ac:dyDescent="0.25">
      <c r="C16" s="29"/>
      <c r="D16" s="29"/>
    </row>
    <row r="17" spans="1:227" x14ac:dyDescent="0.25">
      <c r="C17" s="29"/>
      <c r="D17" s="29"/>
    </row>
    <row r="18" spans="1:227" x14ac:dyDescent="0.25">
      <c r="C18" s="29"/>
      <c r="D18" s="29"/>
    </row>
    <row r="19" spans="1:227" x14ac:dyDescent="0.25">
      <c r="C19" s="29"/>
      <c r="D19" s="29"/>
    </row>
    <row r="20" spans="1:227" x14ac:dyDescent="0.25">
      <c r="C20" s="29"/>
      <c r="D20" s="29"/>
    </row>
    <row r="21" spans="1:227" x14ac:dyDescent="0.25">
      <c r="C21" s="29"/>
      <c r="D21" s="29"/>
    </row>
    <row r="22" spans="1:227" x14ac:dyDescent="0.25">
      <c r="C22" s="29"/>
      <c r="D22" s="29"/>
    </row>
    <row r="23" spans="1:227" s="2" customFormat="1" x14ac:dyDescent="0.25">
      <c r="A23" s="5"/>
      <c r="B23" s="33"/>
      <c r="C23" s="29"/>
      <c r="D23" s="29"/>
      <c r="E23" s="6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row>
    <row r="24" spans="1:227" s="2" customFormat="1" x14ac:dyDescent="0.25">
      <c r="A24" s="5"/>
      <c r="B24" s="33"/>
      <c r="C24" s="29"/>
      <c r="D24" s="29"/>
      <c r="E24" s="6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row>
    <row r="25" spans="1:227" s="2" customFormat="1" x14ac:dyDescent="0.25">
      <c r="A25" s="5"/>
      <c r="B25" s="33"/>
      <c r="C25" s="29"/>
      <c r="D25" s="29"/>
      <c r="E25" s="6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row>
    <row r="26" spans="1:227" s="2" customFormat="1" x14ac:dyDescent="0.25">
      <c r="A26" s="5"/>
      <c r="B26" s="33"/>
      <c r="C26" s="29"/>
      <c r="D26" s="29"/>
      <c r="E26" s="6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row>
    <row r="27" spans="1:227" s="2" customFormat="1" x14ac:dyDescent="0.25">
      <c r="A27" s="89"/>
      <c r="B27" s="27"/>
      <c r="C27" s="29"/>
      <c r="D27" s="29"/>
      <c r="E27" s="90"/>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row>
    <row r="28" spans="1:227" s="2" customFormat="1" x14ac:dyDescent="0.25">
      <c r="A28" s="89"/>
      <c r="B28" s="54"/>
      <c r="C28" s="29"/>
      <c r="D28" s="29"/>
      <c r="E28" s="90"/>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row>
    <row r="29" spans="1:227" s="2" customFormat="1" x14ac:dyDescent="0.25">
      <c r="A29" s="29"/>
      <c r="B29" s="27"/>
      <c r="C29" s="29"/>
      <c r="D29" s="29"/>
      <c r="E29" s="67"/>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row>
    <row r="30" spans="1:227" s="2" customFormat="1" x14ac:dyDescent="0.25">
      <c r="A30" s="5"/>
      <c r="B30" s="33"/>
      <c r="C30" s="29"/>
      <c r="D30" s="29"/>
      <c r="E30" s="6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row>
    <row r="31" spans="1:227" s="2" customFormat="1" x14ac:dyDescent="0.25">
      <c r="A31" s="5"/>
      <c r="B31" s="33"/>
      <c r="C31" s="29"/>
      <c r="D31" s="29"/>
      <c r="E31" s="6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row>
    <row r="32" spans="1:227" s="2" customFormat="1" x14ac:dyDescent="0.25">
      <c r="A32" s="29"/>
      <c r="B32" s="27"/>
      <c r="C32" s="29"/>
      <c r="D32" s="29"/>
      <c r="E32" s="67"/>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row>
    <row r="33" spans="1:227" s="2" customFormat="1" x14ac:dyDescent="0.25">
      <c r="A33" s="5"/>
      <c r="B33" s="33"/>
      <c r="C33" s="29"/>
      <c r="D33" s="29"/>
      <c r="E33" s="6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row>
    <row r="34" spans="1:227" s="2" customFormat="1" x14ac:dyDescent="0.25">
      <c r="A34" s="29"/>
      <c r="B34" s="27"/>
      <c r="C34" s="29"/>
      <c r="D34" s="29"/>
      <c r="E34" s="67"/>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row>
    <row r="35" spans="1:227" s="2" customFormat="1" x14ac:dyDescent="0.25">
      <c r="A35" s="89"/>
      <c r="B35" s="27"/>
      <c r="C35" s="29"/>
      <c r="D35" s="29"/>
      <c r="E35" s="90"/>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row>
    <row r="36" spans="1:227" s="2" customFormat="1" x14ac:dyDescent="0.25">
      <c r="A36" s="51"/>
      <c r="B36" s="57"/>
      <c r="C36" s="29"/>
      <c r="D36" s="29"/>
      <c r="E36" s="91"/>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row>
    <row r="37" spans="1:227" s="2" customFormat="1" x14ac:dyDescent="0.25">
      <c r="A37" s="29"/>
      <c r="B37" s="27"/>
      <c r="C37" s="29"/>
      <c r="D37" s="29"/>
      <c r="E37" s="67"/>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row>
    <row r="38" spans="1:227" s="2" customFormat="1" x14ac:dyDescent="0.25">
      <c r="A38" s="92"/>
      <c r="B38" s="57"/>
      <c r="C38" s="29"/>
      <c r="D38" s="29"/>
      <c r="E38" s="93"/>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row>
    <row r="39" spans="1:227" s="2" customFormat="1" x14ac:dyDescent="0.25">
      <c r="A39" s="35"/>
      <c r="B39" s="33"/>
      <c r="C39" s="29"/>
      <c r="D39" s="29"/>
      <c r="E39" s="94"/>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row>
    <row r="40" spans="1:227" s="2" customFormat="1" x14ac:dyDescent="0.25">
      <c r="A40" s="51"/>
      <c r="B40" s="57"/>
      <c r="C40" s="29"/>
      <c r="D40" s="29"/>
      <c r="E40" s="91"/>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row>
    <row r="41" spans="1:227" s="2" customFormat="1" x14ac:dyDescent="0.25">
      <c r="A41" s="51"/>
      <c r="B41" s="57"/>
      <c r="C41" s="29"/>
      <c r="D41" s="29"/>
      <c r="E41" s="91"/>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row>
    <row r="42" spans="1:227" s="2" customFormat="1" x14ac:dyDescent="0.25">
      <c r="A42" s="35"/>
      <c r="B42" s="33"/>
      <c r="C42" s="29"/>
      <c r="D42" s="29"/>
      <c r="E42" s="94"/>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row>
    <row r="43" spans="1:227" s="2" customFormat="1" x14ac:dyDescent="0.25">
      <c r="A43" s="35"/>
      <c r="B43" s="33"/>
      <c r="C43" s="29"/>
      <c r="D43" s="29"/>
      <c r="E43" s="94"/>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row>
    <row r="44" spans="1:227" s="2" customFormat="1" x14ac:dyDescent="0.25">
      <c r="A44" s="29"/>
      <c r="B44" s="27"/>
      <c r="C44" s="29"/>
      <c r="D44" s="29"/>
      <c r="E44" s="67"/>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row>
    <row r="45" spans="1:227" s="2" customFormat="1" x14ac:dyDescent="0.25">
      <c r="A45" s="35"/>
      <c r="B45" s="33"/>
      <c r="C45" s="29"/>
      <c r="D45" s="29"/>
      <c r="E45" s="94"/>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row>
    <row r="46" spans="1:227" s="2" customFormat="1" x14ac:dyDescent="0.25">
      <c r="A46" s="51"/>
      <c r="B46" s="33"/>
      <c r="C46" s="29"/>
      <c r="D46" s="29"/>
      <c r="E46" s="91"/>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row>
    <row r="47" spans="1:227" s="2" customFormat="1" x14ac:dyDescent="0.25">
      <c r="A47" s="29"/>
      <c r="B47" s="27"/>
      <c r="C47" s="29"/>
      <c r="D47" s="29"/>
      <c r="E47" s="6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row>
    <row r="48" spans="1:227" s="2" customFormat="1" x14ac:dyDescent="0.25">
      <c r="A48" s="51"/>
      <c r="B48" s="57"/>
      <c r="C48" s="29"/>
      <c r="D48" s="29"/>
      <c r="E48" s="91"/>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row>
    <row r="49" spans="1:227" s="2" customFormat="1" x14ac:dyDescent="0.25">
      <c r="A49" s="51"/>
      <c r="B49" s="57"/>
      <c r="C49" s="29"/>
      <c r="D49" s="29"/>
      <c r="E49" s="91"/>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row>
    <row r="50" spans="1:227" s="2" customFormat="1" x14ac:dyDescent="0.25">
      <c r="A50" s="51"/>
      <c r="B50" s="57"/>
      <c r="C50" s="29"/>
      <c r="D50" s="29"/>
      <c r="E50" s="91"/>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row>
    <row r="51" spans="1:227" s="2" customFormat="1" x14ac:dyDescent="0.25">
      <c r="A51" s="51"/>
      <c r="B51" s="57"/>
      <c r="C51" s="29"/>
      <c r="D51" s="29"/>
      <c r="E51" s="91"/>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row>
    <row r="52" spans="1:227" s="2" customFormat="1" x14ac:dyDescent="0.25">
      <c r="A52" s="29"/>
      <c r="B52" s="27"/>
      <c r="C52" s="29"/>
      <c r="D52" s="29"/>
      <c r="E52" s="67"/>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row>
    <row r="53" spans="1:227" s="2" customFormat="1" x14ac:dyDescent="0.25">
      <c r="A53" s="92"/>
      <c r="B53" s="33"/>
      <c r="C53" s="29"/>
      <c r="D53" s="29"/>
      <c r="E53" s="93"/>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row>
    <row r="54" spans="1:227" s="2" customFormat="1" x14ac:dyDescent="0.25">
      <c r="A54" s="5"/>
      <c r="B54" s="33"/>
      <c r="C54" s="29"/>
      <c r="D54" s="29"/>
      <c r="E54" s="6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row>
    <row r="55" spans="1:227" s="2" customFormat="1" x14ac:dyDescent="0.25">
      <c r="A55" s="35"/>
      <c r="B55" s="33"/>
      <c r="C55" s="29"/>
      <c r="D55" s="29"/>
      <c r="E55" s="94"/>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row>
    <row r="56" spans="1:227" s="2" customFormat="1" x14ac:dyDescent="0.25">
      <c r="A56" s="35"/>
      <c r="B56" s="33"/>
      <c r="C56" s="29"/>
      <c r="D56" s="29"/>
      <c r="E56" s="94"/>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row>
    <row r="57" spans="1:227" s="2" customFormat="1" x14ac:dyDescent="0.25">
      <c r="A57" s="35"/>
      <c r="B57" s="33"/>
      <c r="C57" s="29"/>
      <c r="D57" s="29"/>
      <c r="E57" s="94"/>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row>
    <row r="58" spans="1:227" s="2" customFormat="1" x14ac:dyDescent="0.25">
      <c r="A58" s="29"/>
      <c r="B58" s="27"/>
      <c r="C58" s="29"/>
      <c r="D58" s="29"/>
      <c r="E58" s="67"/>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row>
    <row r="59" spans="1:227" s="2" customFormat="1" x14ac:dyDescent="0.25">
      <c r="A59" s="5"/>
      <c r="B59" s="57"/>
      <c r="C59" s="29"/>
      <c r="D59" s="29"/>
      <c r="E59" s="6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row>
    <row r="60" spans="1:227" s="2" customFormat="1" x14ac:dyDescent="0.25">
      <c r="A60" s="29"/>
      <c r="B60" s="27"/>
      <c r="C60" s="29"/>
      <c r="D60" s="29"/>
      <c r="E60" s="67"/>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row>
    <row r="61" spans="1:227" s="2" customFormat="1" x14ac:dyDescent="0.25">
      <c r="A61" s="89"/>
      <c r="B61" s="54"/>
      <c r="C61" s="29"/>
      <c r="D61" s="29"/>
      <c r="E61" s="90"/>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row>
    <row r="62" spans="1:227" s="2" customFormat="1" x14ac:dyDescent="0.25">
      <c r="A62" s="5"/>
      <c r="B62" s="57"/>
      <c r="C62" s="29"/>
      <c r="D62" s="29"/>
      <c r="E62" s="6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row>
    <row r="63" spans="1:227" s="2" customFormat="1" x14ac:dyDescent="0.25">
      <c r="A63" s="89"/>
      <c r="B63" s="54"/>
      <c r="C63" s="29"/>
      <c r="D63" s="29"/>
      <c r="E63" s="90"/>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row>
    <row r="64" spans="1:227" s="2" customFormat="1" x14ac:dyDescent="0.25">
      <c r="A64" s="29"/>
      <c r="B64" s="27"/>
      <c r="C64" s="29"/>
      <c r="D64" s="29"/>
      <c r="E64" s="67"/>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row>
    <row r="65" spans="1:227" s="2" customFormat="1" x14ac:dyDescent="0.25">
      <c r="A65" s="35"/>
      <c r="B65" s="33"/>
      <c r="C65" s="29"/>
      <c r="D65" s="29"/>
      <c r="E65" s="94"/>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row>
    <row r="66" spans="1:227" s="2" customFormat="1" x14ac:dyDescent="0.25">
      <c r="A66" s="29"/>
      <c r="B66" s="27"/>
      <c r="C66" s="29"/>
      <c r="D66" s="29"/>
      <c r="E66" s="67"/>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row>
    <row r="67" spans="1:227" x14ac:dyDescent="0.25">
      <c r="A67" s="35"/>
      <c r="B67" s="57"/>
      <c r="C67" s="29"/>
      <c r="D67" s="29"/>
      <c r="E67" s="94"/>
    </row>
    <row r="68" spans="1:227" x14ac:dyDescent="0.25">
      <c r="A68" s="95"/>
      <c r="B68" s="16"/>
      <c r="C68" s="29"/>
      <c r="D68" s="29"/>
      <c r="E68" s="93"/>
    </row>
    <row r="69" spans="1:227" x14ac:dyDescent="0.25">
      <c r="A69" s="35"/>
      <c r="C69" s="29"/>
      <c r="D69" s="29"/>
      <c r="E69" s="94"/>
    </row>
    <row r="70" spans="1:227" x14ac:dyDescent="0.25">
      <c r="A70" s="35"/>
      <c r="B70" s="57"/>
      <c r="C70" s="29"/>
      <c r="D70" s="29"/>
      <c r="E70" s="94"/>
    </row>
    <row r="71" spans="1:227" x14ac:dyDescent="0.25">
      <c r="A71" s="92"/>
      <c r="C71" s="29"/>
      <c r="D71" s="29"/>
      <c r="E71" s="93"/>
    </row>
    <row r="72" spans="1:227" x14ac:dyDescent="0.25">
      <c r="A72" s="92"/>
      <c r="C72" s="29"/>
      <c r="D72" s="29"/>
      <c r="E72" s="93"/>
    </row>
    <row r="73" spans="1:227" x14ac:dyDescent="0.25">
      <c r="A73" s="92"/>
      <c r="C73" s="29"/>
      <c r="D73" s="29"/>
      <c r="E73" s="93"/>
    </row>
    <row r="74" spans="1:227" x14ac:dyDescent="0.25">
      <c r="A74" s="92"/>
      <c r="C74" s="29"/>
      <c r="D74" s="29"/>
      <c r="E74" s="93"/>
    </row>
    <row r="75" spans="1:227" s="2" customFormat="1" x14ac:dyDescent="0.25">
      <c r="A75" s="92"/>
      <c r="B75" s="57"/>
      <c r="C75" s="29"/>
      <c r="D75" s="29"/>
      <c r="E75" s="93"/>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row>
    <row r="76" spans="1:227" s="2" customFormat="1" x14ac:dyDescent="0.25">
      <c r="A76" s="89"/>
      <c r="B76" s="27"/>
      <c r="C76" s="29"/>
      <c r="D76" s="29"/>
      <c r="E76" s="90"/>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row>
    <row r="77" spans="1:227" s="2" customFormat="1" x14ac:dyDescent="0.25">
      <c r="A77" s="89"/>
      <c r="B77" s="54"/>
      <c r="C77" s="29"/>
      <c r="D77" s="29"/>
      <c r="E77" s="90"/>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row>
    <row r="78" spans="1:227" s="2" customFormat="1" x14ac:dyDescent="0.25">
      <c r="A78" s="89"/>
      <c r="B78" s="54"/>
      <c r="C78" s="29"/>
      <c r="D78" s="29"/>
      <c r="E78" s="90"/>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row>
    <row r="79" spans="1:227" s="2" customFormat="1" x14ac:dyDescent="0.25">
      <c r="A79" s="29"/>
      <c r="B79" s="54"/>
      <c r="C79" s="29"/>
      <c r="D79" s="29"/>
      <c r="E79" s="67"/>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row>
    <row r="80" spans="1:227" x14ac:dyDescent="0.25">
      <c r="A80" s="89"/>
      <c r="B80" s="27"/>
      <c r="C80" s="29"/>
      <c r="D80" s="29"/>
      <c r="E80" s="90"/>
    </row>
    <row r="81" spans="1:227" s="2" customFormat="1" x14ac:dyDescent="0.25">
      <c r="A81" s="35"/>
      <c r="B81" s="57"/>
      <c r="C81" s="29"/>
      <c r="D81" s="29"/>
      <c r="E81" s="94"/>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row>
    <row r="82" spans="1:227" x14ac:dyDescent="0.25">
      <c r="A82" s="35"/>
      <c r="B82" s="57"/>
      <c r="C82" s="29"/>
      <c r="D82" s="29"/>
      <c r="E82" s="94"/>
    </row>
    <row r="83" spans="1:227" s="7" customFormat="1" x14ac:dyDescent="0.25">
      <c r="A83" s="35"/>
      <c r="B83" s="57"/>
      <c r="C83" s="29"/>
      <c r="D83" s="29"/>
      <c r="E83" s="94"/>
      <c r="F83" s="31"/>
      <c r="G83" s="31"/>
      <c r="H83" s="31"/>
      <c r="I83" s="31"/>
      <c r="J83" s="31"/>
      <c r="K83" s="31"/>
      <c r="L83" s="31"/>
    </row>
    <row r="84" spans="1:227" s="7" customFormat="1" x14ac:dyDescent="0.25">
      <c r="A84" s="92"/>
      <c r="B84" s="33"/>
      <c r="C84" s="29"/>
      <c r="D84" s="29"/>
      <c r="E84" s="93"/>
      <c r="F84" s="31"/>
      <c r="G84" s="31"/>
      <c r="H84" s="31"/>
      <c r="I84" s="31"/>
      <c r="J84" s="31"/>
      <c r="K84" s="31"/>
      <c r="L84" s="31"/>
    </row>
    <row r="85" spans="1:227" s="7" customFormat="1" x14ac:dyDescent="0.25">
      <c r="A85" s="89"/>
      <c r="B85" s="54"/>
      <c r="C85" s="29"/>
      <c r="D85" s="29"/>
      <c r="E85" s="90"/>
      <c r="F85" s="31"/>
      <c r="G85" s="31"/>
      <c r="H85" s="31"/>
      <c r="I85" s="31"/>
      <c r="J85" s="31"/>
      <c r="K85" s="31"/>
      <c r="L85" s="31"/>
    </row>
    <row r="86" spans="1:227" s="7" customFormat="1" x14ac:dyDescent="0.25">
      <c r="A86" s="89"/>
      <c r="B86" s="54"/>
      <c r="C86" s="29"/>
      <c r="D86" s="29"/>
      <c r="E86" s="90"/>
      <c r="F86" s="31"/>
      <c r="G86" s="31"/>
      <c r="H86" s="31"/>
      <c r="I86" s="31"/>
      <c r="J86" s="31"/>
      <c r="K86" s="31"/>
      <c r="L86" s="31"/>
    </row>
    <row r="87" spans="1:227" s="7" customFormat="1" x14ac:dyDescent="0.25">
      <c r="A87" s="89"/>
      <c r="B87" s="54"/>
      <c r="C87" s="29"/>
      <c r="D87" s="29"/>
      <c r="E87" s="90"/>
      <c r="F87" s="31"/>
      <c r="G87" s="31"/>
      <c r="H87" s="31"/>
      <c r="I87" s="31"/>
      <c r="J87" s="31"/>
      <c r="K87" s="31"/>
      <c r="L87" s="31"/>
    </row>
    <row r="88" spans="1:227" s="7" customFormat="1" x14ac:dyDescent="0.25">
      <c r="A88" s="89"/>
      <c r="B88" s="54"/>
      <c r="C88" s="29"/>
      <c r="D88" s="29"/>
      <c r="E88" s="90"/>
      <c r="F88" s="31"/>
      <c r="G88" s="31"/>
      <c r="H88" s="31"/>
      <c r="I88" s="31"/>
      <c r="J88" s="31"/>
      <c r="K88" s="31"/>
      <c r="L88" s="31"/>
    </row>
    <row r="89" spans="1:227" s="7" customFormat="1" x14ac:dyDescent="0.25">
      <c r="A89" s="89"/>
      <c r="B89" s="54"/>
      <c r="C89" s="29"/>
      <c r="D89" s="29"/>
      <c r="E89" s="90"/>
      <c r="F89" s="31"/>
      <c r="G89" s="31"/>
      <c r="H89" s="31"/>
      <c r="I89" s="31"/>
      <c r="J89" s="31"/>
      <c r="K89" s="31"/>
      <c r="L89" s="31"/>
    </row>
    <row r="90" spans="1:227" s="7" customFormat="1" x14ac:dyDescent="0.25">
      <c r="A90" s="89"/>
      <c r="B90" s="27"/>
      <c r="C90" s="29"/>
      <c r="D90" s="29"/>
      <c r="E90" s="90"/>
      <c r="F90" s="31"/>
      <c r="G90" s="31"/>
      <c r="H90" s="31"/>
      <c r="I90" s="31"/>
      <c r="J90" s="31"/>
      <c r="K90" s="31"/>
      <c r="L90" s="31"/>
    </row>
    <row r="91" spans="1:227" s="7" customFormat="1" x14ac:dyDescent="0.25">
      <c r="A91" s="92"/>
      <c r="B91" s="33"/>
      <c r="C91" s="29"/>
      <c r="D91" s="29"/>
      <c r="E91" s="93"/>
      <c r="F91" s="31"/>
      <c r="G91" s="31"/>
      <c r="H91" s="31"/>
      <c r="I91" s="31"/>
      <c r="J91" s="31"/>
      <c r="K91" s="31"/>
      <c r="L91" s="31"/>
    </row>
    <row r="92" spans="1:227" s="7" customFormat="1" x14ac:dyDescent="0.25">
      <c r="A92" s="92"/>
      <c r="B92" s="33"/>
      <c r="C92" s="29"/>
      <c r="D92" s="29"/>
      <c r="E92" s="93"/>
      <c r="F92" s="31"/>
      <c r="G92" s="31"/>
      <c r="H92" s="31"/>
      <c r="I92" s="31"/>
      <c r="J92" s="31"/>
      <c r="K92" s="31"/>
      <c r="L92" s="31"/>
    </row>
    <row r="93" spans="1:227" x14ac:dyDescent="0.25">
      <c r="A93" s="89"/>
      <c r="B93" s="54"/>
      <c r="C93" s="29"/>
      <c r="D93" s="29"/>
      <c r="E93" s="90"/>
    </row>
    <row r="94" spans="1:227" x14ac:dyDescent="0.25">
      <c r="A94" s="89"/>
      <c r="B94" s="54"/>
      <c r="C94" s="29"/>
      <c r="D94" s="29"/>
      <c r="E94" s="90"/>
    </row>
    <row r="95" spans="1:227" x14ac:dyDescent="0.25">
      <c r="A95" s="89"/>
      <c r="B95" s="27"/>
      <c r="C95" s="96"/>
      <c r="D95" s="96"/>
      <c r="E95" s="90"/>
    </row>
    <row r="96" spans="1:227" x14ac:dyDescent="0.25">
      <c r="A96" s="89"/>
      <c r="B96" s="54"/>
      <c r="C96" s="96"/>
      <c r="D96" s="96"/>
      <c r="E96" s="90"/>
    </row>
    <row r="97" spans="1:5" x14ac:dyDescent="0.25">
      <c r="A97" s="89"/>
      <c r="B97" s="27"/>
      <c r="C97" s="29"/>
      <c r="D97" s="29"/>
      <c r="E97" s="90"/>
    </row>
    <row r="98" spans="1:5" s="31" customFormat="1" x14ac:dyDescent="0.25">
      <c r="A98" s="89"/>
      <c r="B98" s="54"/>
      <c r="C98" s="29"/>
      <c r="D98" s="29"/>
      <c r="E98" s="90"/>
    </row>
    <row r="99" spans="1:5" x14ac:dyDescent="0.25">
      <c r="A99" s="51"/>
      <c r="B99" s="57"/>
      <c r="C99" s="29"/>
      <c r="D99" s="29"/>
      <c r="E99" s="91"/>
    </row>
    <row r="100" spans="1:5" x14ac:dyDescent="0.25">
      <c r="A100" s="89"/>
      <c r="B100" s="54"/>
      <c r="C100" s="29"/>
      <c r="D100" s="29"/>
      <c r="E100" s="90"/>
    </row>
    <row r="101" spans="1:5" s="31" customFormat="1" x14ac:dyDescent="0.25">
      <c r="A101" s="51"/>
      <c r="B101" s="57"/>
      <c r="C101" s="29"/>
      <c r="D101" s="29"/>
      <c r="E101" s="91"/>
    </row>
    <row r="102" spans="1:5" x14ac:dyDescent="0.25">
      <c r="A102" s="29"/>
      <c r="B102" s="27"/>
      <c r="C102" s="29"/>
      <c r="D102" s="29"/>
      <c r="E102" s="67"/>
    </row>
    <row r="103" spans="1:5" x14ac:dyDescent="0.25">
      <c r="C103" s="29"/>
      <c r="D103" s="29"/>
    </row>
    <row r="104" spans="1:5" x14ac:dyDescent="0.25">
      <c r="A104" s="92"/>
      <c r="C104" s="29"/>
      <c r="D104" s="29"/>
      <c r="E104" s="93"/>
    </row>
    <row r="105" spans="1:5" x14ac:dyDescent="0.25">
      <c r="A105" s="92"/>
      <c r="C105" s="29"/>
      <c r="D105" s="29"/>
      <c r="E105" s="93"/>
    </row>
    <row r="106" spans="1:5" s="31" customFormat="1" x14ac:dyDescent="0.25">
      <c r="A106" s="92"/>
      <c r="B106" s="33"/>
      <c r="C106" s="29"/>
      <c r="D106" s="29"/>
      <c r="E106" s="93"/>
    </row>
    <row r="107" spans="1:5" s="31" customFormat="1" x14ac:dyDescent="0.25">
      <c r="A107" s="92"/>
      <c r="B107" s="33"/>
      <c r="C107" s="29"/>
      <c r="D107" s="29"/>
      <c r="E107" s="93"/>
    </row>
    <row r="108" spans="1:5" x14ac:dyDescent="0.25">
      <c r="A108" s="92"/>
      <c r="B108" s="57"/>
      <c r="C108" s="29"/>
      <c r="D108" s="29"/>
      <c r="E108" s="93"/>
    </row>
    <row r="109" spans="1:5" x14ac:dyDescent="0.25">
      <c r="C109" s="29"/>
      <c r="D109" s="29"/>
    </row>
    <row r="110" spans="1:5" x14ac:dyDescent="0.25">
      <c r="A110" s="35"/>
      <c r="B110" s="57"/>
      <c r="C110" s="29"/>
      <c r="D110" s="29"/>
      <c r="E110" s="94"/>
    </row>
    <row r="111" spans="1:5" x14ac:dyDescent="0.25">
      <c r="A111" s="92"/>
      <c r="C111" s="29"/>
      <c r="D111" s="29"/>
      <c r="E111" s="93"/>
    </row>
    <row r="112" spans="1:5" x14ac:dyDescent="0.25">
      <c r="C112" s="29"/>
      <c r="D112" s="29"/>
    </row>
    <row r="113" spans="1:5" x14ac:dyDescent="0.25">
      <c r="A113" s="92"/>
      <c r="C113" s="29"/>
      <c r="D113" s="29"/>
      <c r="E113" s="93"/>
    </row>
    <row r="114" spans="1:5" x14ac:dyDescent="0.25">
      <c r="C114" s="29"/>
      <c r="D114" s="29"/>
    </row>
    <row r="115" spans="1:5" x14ac:dyDescent="0.25">
      <c r="A115" s="92"/>
      <c r="C115" s="29"/>
      <c r="D115" s="29"/>
      <c r="E115" s="93"/>
    </row>
    <row r="116" spans="1:5" x14ac:dyDescent="0.25">
      <c r="C116" s="29"/>
      <c r="D116" s="29"/>
    </row>
    <row r="117" spans="1:5" x14ac:dyDescent="0.25">
      <c r="A117" s="35"/>
      <c r="C117" s="29"/>
      <c r="D117" s="29"/>
      <c r="E117" s="94"/>
    </row>
    <row r="118" spans="1:5" x14ac:dyDescent="0.25">
      <c r="A118" s="35"/>
      <c r="B118" s="57"/>
      <c r="C118" s="29"/>
      <c r="D118" s="29"/>
      <c r="E118" s="94"/>
    </row>
    <row r="119" spans="1:5" x14ac:dyDescent="0.25">
      <c r="C119" s="29"/>
      <c r="D119" s="29"/>
    </row>
    <row r="120" spans="1:5" x14ac:dyDescent="0.25">
      <c r="C120" s="29"/>
      <c r="D120" s="29"/>
    </row>
    <row r="121" spans="1:5" x14ac:dyDescent="0.25">
      <c r="C121" s="29"/>
      <c r="D121" s="29"/>
    </row>
    <row r="122" spans="1:5" x14ac:dyDescent="0.25">
      <c r="C122" s="29"/>
      <c r="D122" s="29"/>
    </row>
    <row r="123" spans="1:5" x14ac:dyDescent="0.25">
      <c r="C123" s="29"/>
      <c r="D123" s="29"/>
    </row>
    <row r="124" spans="1:5" s="31" customFormat="1" x14ac:dyDescent="0.25">
      <c r="A124" s="51"/>
      <c r="B124" s="33"/>
      <c r="C124" s="29"/>
      <c r="D124" s="29"/>
      <c r="E124" s="91"/>
    </row>
    <row r="125" spans="1:5" x14ac:dyDescent="0.25">
      <c r="A125" s="29"/>
      <c r="B125" s="27"/>
      <c r="C125" s="29"/>
      <c r="D125" s="29"/>
      <c r="E125" s="67"/>
    </row>
    <row r="126" spans="1:5" x14ac:dyDescent="0.25">
      <c r="C126" s="29"/>
      <c r="D126" s="29"/>
    </row>
    <row r="127" spans="1:5" x14ac:dyDescent="0.25">
      <c r="C127" s="29"/>
      <c r="D127" s="29"/>
    </row>
    <row r="128" spans="1:5" x14ac:dyDescent="0.25">
      <c r="C128" s="29"/>
      <c r="D128" s="29"/>
    </row>
    <row r="129" spans="1:12" s="31" customFormat="1" x14ac:dyDescent="0.25">
      <c r="A129" s="29"/>
      <c r="B129" s="27"/>
      <c r="C129" s="29"/>
      <c r="D129" s="29"/>
      <c r="E129" s="67"/>
      <c r="F129"/>
      <c r="G129"/>
      <c r="H129"/>
    </row>
    <row r="130" spans="1:12" x14ac:dyDescent="0.25">
      <c r="A130" s="29"/>
      <c r="B130" s="27"/>
      <c r="C130" s="29"/>
      <c r="D130" s="29"/>
      <c r="E130" s="67"/>
    </row>
    <row r="131" spans="1:12" x14ac:dyDescent="0.25">
      <c r="A131" s="29"/>
      <c r="B131" s="27"/>
      <c r="C131" s="29"/>
      <c r="D131" s="29"/>
      <c r="E131" s="67"/>
    </row>
    <row r="132" spans="1:12" s="31" customFormat="1" x14ac:dyDescent="0.25">
      <c r="A132" s="5"/>
      <c r="B132" s="33"/>
      <c r="C132" s="29"/>
      <c r="D132" s="29"/>
      <c r="E132" s="69"/>
    </row>
    <row r="133" spans="1:12" s="31" customFormat="1" x14ac:dyDescent="0.25">
      <c r="A133" s="34"/>
      <c r="B133" s="30"/>
      <c r="C133" s="29"/>
      <c r="D133" s="29"/>
      <c r="E133" s="69"/>
    </row>
    <row r="134" spans="1:12" x14ac:dyDescent="0.25">
      <c r="A134" s="95"/>
      <c r="B134" s="16"/>
      <c r="C134" s="29"/>
      <c r="D134" s="29"/>
      <c r="E134" s="93"/>
    </row>
    <row r="135" spans="1:12" x14ac:dyDescent="0.25">
      <c r="C135" s="29"/>
      <c r="D135" s="29"/>
    </row>
    <row r="136" spans="1:12" x14ac:dyDescent="0.25">
      <c r="B136" s="57"/>
      <c r="C136" s="29"/>
      <c r="D136" s="29"/>
    </row>
    <row r="137" spans="1:12" x14ac:dyDescent="0.25">
      <c r="C137" s="29"/>
      <c r="D137" s="29"/>
    </row>
    <row r="138" spans="1:12" s="7" customFormat="1" x14ac:dyDescent="0.25">
      <c r="A138" s="92"/>
      <c r="B138" s="57"/>
      <c r="C138" s="29"/>
      <c r="D138" s="29"/>
      <c r="E138" s="93"/>
      <c r="F138" s="31"/>
      <c r="G138" s="31"/>
      <c r="H138" s="31"/>
      <c r="I138" s="31"/>
      <c r="J138" s="31"/>
      <c r="K138" s="31"/>
      <c r="L138" s="31"/>
    </row>
    <row r="139" spans="1:12" x14ac:dyDescent="0.25">
      <c r="A139" s="34"/>
      <c r="B139" s="30"/>
      <c r="C139" s="29"/>
      <c r="D139" s="29"/>
    </row>
    <row r="140" spans="1:12" x14ac:dyDescent="0.25">
      <c r="A140" s="92"/>
      <c r="B140" s="57"/>
      <c r="C140" s="29"/>
      <c r="D140" s="29"/>
      <c r="E140" s="93"/>
    </row>
    <row r="141" spans="1:12" s="31" customFormat="1" x14ac:dyDescent="0.25">
      <c r="A141" s="34"/>
      <c r="B141" s="30"/>
      <c r="C141" s="29"/>
      <c r="D141" s="29"/>
      <c r="E141" s="69"/>
      <c r="F141"/>
      <c r="G141"/>
      <c r="H141"/>
    </row>
    <row r="142" spans="1:12" x14ac:dyDescent="0.25">
      <c r="A142" s="34"/>
      <c r="B142" s="30"/>
      <c r="C142" s="29"/>
      <c r="D142" s="29"/>
    </row>
    <row r="143" spans="1:12" x14ac:dyDescent="0.25">
      <c r="A143" s="92"/>
      <c r="C143" s="29"/>
      <c r="D143" s="29"/>
      <c r="E143" s="93"/>
    </row>
    <row r="144" spans="1:12" x14ac:dyDescent="0.25">
      <c r="A144" s="92"/>
      <c r="B144" s="57"/>
      <c r="C144" s="29"/>
      <c r="D144" s="29"/>
      <c r="E144" s="93"/>
    </row>
    <row r="145" spans="1:8" s="31" customFormat="1" x14ac:dyDescent="0.25">
      <c r="A145" s="92"/>
      <c r="B145" s="33"/>
      <c r="C145" s="65"/>
      <c r="D145" s="65"/>
      <c r="E145" s="93"/>
      <c r="F145"/>
      <c r="G145"/>
      <c r="H145"/>
    </row>
    <row r="146" spans="1:8" x14ac:dyDescent="0.25">
      <c r="A146" s="34"/>
      <c r="B146" s="30"/>
    </row>
    <row r="148" spans="1:8" x14ac:dyDescent="0.25">
      <c r="A148" s="92"/>
      <c r="E148" s="93"/>
    </row>
    <row r="149" spans="1:8" x14ac:dyDescent="0.25">
      <c r="A149" s="92"/>
      <c r="E149" s="93"/>
    </row>
    <row r="150" spans="1:8" x14ac:dyDescent="0.25">
      <c r="A150" s="92"/>
      <c r="E150" s="93"/>
    </row>
    <row r="151" spans="1:8" x14ac:dyDescent="0.25">
      <c r="A151" s="92"/>
      <c r="B151" s="57"/>
      <c r="E151" s="93"/>
    </row>
    <row r="152" spans="1:8" s="31" customFormat="1" x14ac:dyDescent="0.25">
      <c r="A152" s="5"/>
      <c r="B152" s="33"/>
      <c r="C152" s="60"/>
      <c r="D152" s="60"/>
      <c r="E152" s="69"/>
    </row>
    <row r="153" spans="1:8" s="7" customFormat="1" x14ac:dyDescent="0.25">
      <c r="A153" s="35"/>
      <c r="B153" s="57"/>
      <c r="C153" s="60"/>
      <c r="D153" s="60"/>
      <c r="E153" s="94"/>
      <c r="F153"/>
      <c r="G153"/>
      <c r="H153"/>
    </row>
    <row r="154" spans="1:8" x14ac:dyDescent="0.25">
      <c r="A154" s="34"/>
      <c r="B154" s="30"/>
    </row>
    <row r="156" spans="1:8" x14ac:dyDescent="0.25">
      <c r="A156" s="92"/>
      <c r="E156" s="93"/>
    </row>
    <row r="157" spans="1:8" x14ac:dyDescent="0.25">
      <c r="A157" s="92"/>
      <c r="E157" s="93"/>
    </row>
    <row r="159" spans="1:8" x14ac:dyDescent="0.25">
      <c r="A159" s="92"/>
      <c r="B159" s="57"/>
      <c r="E159" s="93"/>
    </row>
    <row r="160" spans="1:8" x14ac:dyDescent="0.25">
      <c r="A160" s="92"/>
      <c r="E160" s="93"/>
    </row>
    <row r="161" spans="1:227" x14ac:dyDescent="0.25">
      <c r="A161" s="92"/>
      <c r="E161" s="93"/>
    </row>
    <row r="162" spans="1:227" x14ac:dyDescent="0.25">
      <c r="A162" s="92"/>
      <c r="B162" s="57"/>
      <c r="E162" s="93"/>
    </row>
    <row r="163" spans="1:227" x14ac:dyDescent="0.25">
      <c r="A163" s="92"/>
      <c r="E163" s="93"/>
    </row>
    <row r="164" spans="1:227" x14ac:dyDescent="0.25">
      <c r="F164" s="60"/>
      <c r="G164" s="60"/>
      <c r="H164" s="60"/>
      <c r="I164" s="60"/>
      <c r="J164" s="60"/>
      <c r="K164" s="60"/>
      <c r="L164" s="60"/>
    </row>
    <row r="165" spans="1:227" x14ac:dyDescent="0.25">
      <c r="A165" s="32"/>
      <c r="B165" s="16"/>
      <c r="E165" s="91"/>
    </row>
    <row r="168" spans="1:227" x14ac:dyDescent="0.25">
      <c r="A168" s="92"/>
      <c r="E168" s="93"/>
    </row>
    <row r="169" spans="1:227" x14ac:dyDescent="0.25">
      <c r="A169" s="92"/>
      <c r="E169" s="93"/>
    </row>
    <row r="170" spans="1:227" x14ac:dyDescent="0.25">
      <c r="A170" s="92"/>
      <c r="E170" s="93"/>
    </row>
    <row r="171" spans="1:227" x14ac:dyDescent="0.25">
      <c r="A171" s="92"/>
      <c r="E171" s="93"/>
    </row>
    <row r="172" spans="1:227" x14ac:dyDescent="0.25">
      <c r="A172" s="92"/>
      <c r="E172" s="93"/>
    </row>
    <row r="174" spans="1:227" s="60" customFormat="1" x14ac:dyDescent="0.25">
      <c r="A174" s="34"/>
      <c r="B174" s="30"/>
      <c r="E174" s="69"/>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row>
  </sheetData>
  <sheetProtection algorithmName="SHA-512" hashValue="GrOK+3RSzAJ9ureVvkye4L5hEw0VBZMAxu/KIQHnj5NUHvRwYFVJ4AQaZpcki8h4LWCWOQBmPu7FdaOZI2X+8Q==" saltValue="2ETCLYGcP0yQGlxqw3Rjig==" spinCount="100000" sheet="1" objects="1" scenarios="1"/>
  <mergeCells count="6">
    <mergeCell ref="A8:E8"/>
    <mergeCell ref="A9:E9"/>
    <mergeCell ref="E5:E6"/>
    <mergeCell ref="D5:D6"/>
    <mergeCell ref="C5:C6"/>
    <mergeCell ref="B5:B6"/>
  </mergeCells>
  <hyperlinks>
    <hyperlink ref="E5" r:id="rId1" xr:uid="{00000000-0004-0000-0300-000000000000}"/>
  </hyperlinks>
  <printOptions horizontalCentered="1"/>
  <pageMargins left="0.75" right="0.75" top="1" bottom="1" header="0.5" footer="0.5"/>
  <pageSetup paperSize="9" scale="50" fitToHeight="3"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C603"/>
  <sheetViews>
    <sheetView topLeftCell="A352" zoomScale="90" zoomScaleNormal="90" workbookViewId="0">
      <selection activeCell="A373" sqref="A373"/>
    </sheetView>
  </sheetViews>
  <sheetFormatPr defaultColWidth="9.109375" defaultRowHeight="13.2" x14ac:dyDescent="0.25"/>
  <cols>
    <col min="1" max="1" width="71.6640625" style="31" customWidth="1"/>
    <col min="2" max="2" width="13.44140625" style="35" bestFit="1" customWidth="1"/>
    <col min="3" max="3" width="2.33203125" style="35" bestFit="1" customWidth="1"/>
    <col min="4" max="4" width="9.33203125" style="60" customWidth="1"/>
    <col min="5" max="5" width="7.44140625" style="61" bestFit="1" customWidth="1"/>
    <col min="6" max="6" width="9.88671875" style="61" bestFit="1" customWidth="1"/>
    <col min="7" max="7" width="7.6640625" style="61" bestFit="1" customWidth="1"/>
    <col min="8" max="8" width="9.6640625" style="61" bestFit="1" customWidth="1"/>
    <col min="9" max="9" width="6.5546875" style="61" customWidth="1"/>
    <col min="10" max="10" width="9.6640625" style="61" bestFit="1" customWidth="1"/>
    <col min="11" max="11" width="8.44140625" style="61" bestFit="1" customWidth="1"/>
    <col min="12" max="12" width="9.88671875" style="61" bestFit="1" customWidth="1"/>
    <col min="13" max="14" width="8.44140625" style="61" bestFit="1" customWidth="1"/>
    <col min="15" max="18" width="7.44140625" style="61" bestFit="1" customWidth="1"/>
    <col min="19" max="19" width="9.6640625" style="62" bestFit="1" customWidth="1"/>
    <col min="20" max="20" width="45.5546875" style="33" customWidth="1"/>
    <col min="21" max="16384" width="9.109375" style="31"/>
  </cols>
  <sheetData>
    <row r="1" spans="1:237" x14ac:dyDescent="0.25">
      <c r="A1" s="35" t="s">
        <v>893</v>
      </c>
      <c r="D1" s="36"/>
      <c r="E1" s="347" t="s">
        <v>809</v>
      </c>
      <c r="F1" s="348"/>
      <c r="G1" s="348"/>
      <c r="H1" s="348"/>
      <c r="I1" s="348"/>
      <c r="J1" s="348"/>
      <c r="K1" s="348"/>
      <c r="L1" s="348"/>
      <c r="M1" s="348"/>
      <c r="N1" s="348"/>
      <c r="O1" s="348"/>
      <c r="P1" s="348"/>
      <c r="Q1" s="348"/>
      <c r="R1" s="349"/>
      <c r="S1" s="37" t="s">
        <v>810</v>
      </c>
      <c r="T1" s="33" t="s">
        <v>893</v>
      </c>
    </row>
    <row r="2" spans="1:237" s="2" customFormat="1" ht="26.4" x14ac:dyDescent="0.25">
      <c r="A2" s="142" t="s">
        <v>811</v>
      </c>
      <c r="B2" s="142" t="s">
        <v>301</v>
      </c>
      <c r="C2" s="38"/>
      <c r="D2" s="39" t="s">
        <v>812</v>
      </c>
      <c r="E2" s="40" t="s">
        <v>29</v>
      </c>
      <c r="F2" s="40" t="s">
        <v>29</v>
      </c>
      <c r="G2" s="41" t="s">
        <v>813</v>
      </c>
      <c r="H2" s="41" t="s">
        <v>813</v>
      </c>
      <c r="I2" s="41" t="s">
        <v>814</v>
      </c>
      <c r="J2" s="41" t="s">
        <v>814</v>
      </c>
      <c r="K2" s="41" t="s">
        <v>815</v>
      </c>
      <c r="L2" s="41" t="s">
        <v>815</v>
      </c>
      <c r="M2" s="41" t="s">
        <v>816</v>
      </c>
      <c r="N2" s="41" t="s">
        <v>816</v>
      </c>
      <c r="O2" s="40" t="s">
        <v>817</v>
      </c>
      <c r="P2" s="40" t="s">
        <v>817</v>
      </c>
      <c r="Q2" s="40" t="s">
        <v>818</v>
      </c>
      <c r="R2" s="40" t="s">
        <v>818</v>
      </c>
      <c r="S2" s="42" t="s">
        <v>819</v>
      </c>
      <c r="T2" s="98" t="s">
        <v>937</v>
      </c>
    </row>
    <row r="3" spans="1:237" s="46" customFormat="1" x14ac:dyDescent="0.25">
      <c r="A3" s="46" t="s">
        <v>1410</v>
      </c>
    </row>
    <row r="4" spans="1:237" s="46" customFormat="1" x14ac:dyDescent="0.25">
      <c r="A4" s="16" t="s">
        <v>1420</v>
      </c>
      <c r="B4" s="35" t="s">
        <v>1411</v>
      </c>
      <c r="C4" s="78" t="s">
        <v>873</v>
      </c>
      <c r="D4" s="29">
        <f>VLOOKUP(B4,'[1]ICR Data'!$A:$E,5,FALSE)</f>
        <v>5.7000000000000002E-3</v>
      </c>
      <c r="E4" s="43" t="e">
        <f>IF(VLOOKUP($B4,'[2] Current Investment Portfolios'!$C$1:$R$65536,3)="","",VLOOKUP($B4,'[2] Current Investment Portfolios'!$C$1:$R$65536,3,FALSE))</f>
        <v>#N/A</v>
      </c>
      <c r="F4" s="43" t="e">
        <f>IF(VLOOKUP($B4,'[2] Current Investment Portfolios'!$C$1:$R$65536,10)="","",VLOOKUP($B4,'[2] Current Investment Portfolios'!$C$1:$R$65536,10,FALSE))</f>
        <v>#N/A</v>
      </c>
      <c r="G4" s="43" t="e">
        <f>IF(VLOOKUP($B4,'[2] Current Investment Portfolios'!$C$1:$R$65536,4)="","",VLOOKUP($B4,'[2] Current Investment Portfolios'!$C$1:$R$65536,4,FALSE))</f>
        <v>#N/A</v>
      </c>
      <c r="H4" s="43" t="e">
        <f>IF(VLOOKUP($B4,'[2] Current Investment Portfolios'!$C$1:$R$65536,11)="","",VLOOKUP($B4,'[2] Current Investment Portfolios'!$C$1:$R$65536,11,FALSE))</f>
        <v>#N/A</v>
      </c>
      <c r="I4" s="43" t="e">
        <f>IF(VLOOKUP($B4,'[2] Current Investment Portfolios'!$C$1:$R$65536,5)="","",VLOOKUP($B4,'[2] Current Investment Portfolios'!$C$1:$R$65536,5,FALSE))</f>
        <v>#N/A</v>
      </c>
      <c r="J4" s="43" t="e">
        <f>IF(VLOOKUP($B4,'[2] Current Investment Portfolios'!$C$1:$R$65536,12)="","",VLOOKUP($B4,'[2] Current Investment Portfolios'!$C$1:$R$65536,12,FALSE))</f>
        <v>#N/A</v>
      </c>
      <c r="K4" s="43" t="e">
        <f>IF(VLOOKUP($B4,'[2] Current Investment Portfolios'!$C$1:$R$65536,6)="","",VLOOKUP($B4,'[2] Current Investment Portfolios'!$C$1:$R$65536,6,FALSE))</f>
        <v>#N/A</v>
      </c>
      <c r="L4" s="43" t="e">
        <f>IF(VLOOKUP($B4,'[2] Current Investment Portfolios'!$C$1:$R$65536,13)="","",VLOOKUP($B4,'[2] Current Investment Portfolios'!$C$1:$R$65536,13,FALSE))</f>
        <v>#N/A</v>
      </c>
      <c r="M4" s="43" t="e">
        <f>IF(VLOOKUP($B4,'[2] Current Investment Portfolios'!$C$1:$R$65536,7)="","",VLOOKUP($B4,'[2] Current Investment Portfolios'!$C$1:$R$65536,7,FALSE))</f>
        <v>#N/A</v>
      </c>
      <c r="N4" s="43" t="e">
        <f>IF(VLOOKUP($B4,'[2] Current Investment Portfolios'!$C$1:$R$65536,14)="","",VLOOKUP($B4,'[2] Current Investment Portfolios'!$C$1:$R$65536,14,FALSE))</f>
        <v>#N/A</v>
      </c>
      <c r="O4" s="43" t="e">
        <f>IF(VLOOKUP($B4,'[2] Current Investment Portfolios'!$C$1:$R$65536,8)="","",VLOOKUP($B4,'[2] Current Investment Portfolios'!$C$1:$R$65536,8,FALSE))</f>
        <v>#N/A</v>
      </c>
      <c r="P4" s="43" t="e">
        <f>IF(VLOOKUP($B4,'[2] Current Investment Portfolios'!$C$1:$R$65536,15)="","",VLOOKUP($B4,'[2] Current Investment Portfolios'!$C$1:$R$65536,15,FALSE))</f>
        <v>#N/A</v>
      </c>
      <c r="Q4" s="43" t="e">
        <f>IF(VLOOKUP($B4,'[2] Current Investment Portfolios'!$C$1:$R$65536,9)="","",VLOOKUP($B4,'[2] Current Investment Portfolios'!$C$1:$R$65536,9,FALSE))</f>
        <v>#N/A</v>
      </c>
      <c r="R4" s="43" t="e">
        <f>IF(VLOOKUP($B4,'[2] Current Investment Portfolios'!$C$1:$R$65536,16)="","",VLOOKUP($B4,'[2] Current Investment Portfolios'!$C$1:$R$65536,16,FALSE))</f>
        <v>#N/A</v>
      </c>
      <c r="S4" s="29">
        <f>VLOOKUP(B4,'[1]BuySell Data'!$A:$E,5,FALSE)</f>
        <v>1.1000000000000001E-3</v>
      </c>
      <c r="T4" s="27" t="str">
        <f>VLOOKUP(B4,'[1]Investment Managers'!$A:$B,2,FALSE)</f>
        <v>IOOF Investment Management Limited</v>
      </c>
    </row>
    <row r="5" spans="1:237" s="46" customFormat="1" x14ac:dyDescent="0.25">
      <c r="A5" s="16" t="s">
        <v>1286</v>
      </c>
      <c r="B5" s="35" t="s">
        <v>14</v>
      </c>
      <c r="C5" s="78" t="s">
        <v>873</v>
      </c>
      <c r="D5" s="29">
        <f>VLOOKUP(B5,'[1]ICR Data'!$A:$E,5,FALSE)</f>
        <v>8.7999999999999988E-3</v>
      </c>
      <c r="E5" s="43" t="e">
        <f>IF(VLOOKUP($B5,'[2] Current Investment Portfolios'!$C$1:$R$65536,3)="","",VLOOKUP($B5,'[2] Current Investment Portfolios'!$C$1:$R$65536,3,FALSE))</f>
        <v>#N/A</v>
      </c>
      <c r="F5" s="43" t="e">
        <f>IF(VLOOKUP($B5,'[2] Current Investment Portfolios'!$C$1:$R$65536,10)="","",VLOOKUP($B5,'[2] Current Investment Portfolios'!$C$1:$R$65536,10,FALSE))</f>
        <v>#N/A</v>
      </c>
      <c r="G5" s="43" t="e">
        <f>IF(VLOOKUP($B5,'[2] Current Investment Portfolios'!$C$1:$R$65536,4)="","",VLOOKUP($B5,'[2] Current Investment Portfolios'!$C$1:$R$65536,4,FALSE))</f>
        <v>#N/A</v>
      </c>
      <c r="H5" s="43" t="e">
        <f>IF(VLOOKUP($B5,'[2] Current Investment Portfolios'!$C$1:$R$65536,11)="","",VLOOKUP($B5,'[2] Current Investment Portfolios'!$C$1:$R$65536,11,FALSE))</f>
        <v>#N/A</v>
      </c>
      <c r="I5" s="43" t="e">
        <f>IF(VLOOKUP($B5,'[2] Current Investment Portfolios'!$C$1:$R$65536,5)="","",VLOOKUP($B5,'[2] Current Investment Portfolios'!$C$1:$R$65536,5,FALSE))</f>
        <v>#N/A</v>
      </c>
      <c r="J5" s="43" t="e">
        <f>IF(VLOOKUP($B5,'[2] Current Investment Portfolios'!$C$1:$R$65536,12)="","",VLOOKUP($B5,'[2] Current Investment Portfolios'!$C$1:$R$65536,12,FALSE))</f>
        <v>#N/A</v>
      </c>
      <c r="K5" s="43" t="e">
        <f>IF(VLOOKUP($B5,'[2] Current Investment Portfolios'!$C$1:$R$65536,6)="","",VLOOKUP($B5,'[2] Current Investment Portfolios'!$C$1:$R$65536,6,FALSE))</f>
        <v>#N/A</v>
      </c>
      <c r="L5" s="43" t="e">
        <f>IF(VLOOKUP($B5,'[2] Current Investment Portfolios'!$C$1:$R$65536,13)="","",VLOOKUP($B5,'[2] Current Investment Portfolios'!$C$1:$R$65536,13,FALSE))</f>
        <v>#N/A</v>
      </c>
      <c r="M5" s="43" t="e">
        <f>IF(VLOOKUP($B5,'[2] Current Investment Portfolios'!$C$1:$R$65536,7)="","",VLOOKUP($B5,'[2] Current Investment Portfolios'!$C$1:$R$65536,7,FALSE))</f>
        <v>#N/A</v>
      </c>
      <c r="N5" s="43" t="e">
        <f>IF(VLOOKUP($B5,'[2] Current Investment Portfolios'!$C$1:$R$65536,14)="","",VLOOKUP($B5,'[2] Current Investment Portfolios'!$C$1:$R$65536,14,FALSE))</f>
        <v>#N/A</v>
      </c>
      <c r="O5" s="43" t="e">
        <f>IF(VLOOKUP($B5,'[2] Current Investment Portfolios'!$C$1:$R$65536,8)="","",VLOOKUP($B5,'[2] Current Investment Portfolios'!$C$1:$R$65536,8,FALSE))</f>
        <v>#N/A</v>
      </c>
      <c r="P5" s="43" t="e">
        <f>IF(VLOOKUP($B5,'[2] Current Investment Portfolios'!$C$1:$R$65536,15)="","",VLOOKUP($B5,'[2] Current Investment Portfolios'!$C$1:$R$65536,15,FALSE))</f>
        <v>#N/A</v>
      </c>
      <c r="Q5" s="43" t="e">
        <f>IF(VLOOKUP($B5,'[2] Current Investment Portfolios'!$C$1:$R$65536,9)="","",VLOOKUP($B5,'[2] Current Investment Portfolios'!$C$1:$R$65536,9,FALSE))</f>
        <v>#N/A</v>
      </c>
      <c r="R5" s="43" t="e">
        <f>IF(VLOOKUP($B5,'[2] Current Investment Portfolios'!$C$1:$R$65536,16)="","",VLOOKUP($B5,'[2] Current Investment Portfolios'!$C$1:$R$65536,16,FALSE))</f>
        <v>#N/A</v>
      </c>
      <c r="S5" s="29">
        <f>VLOOKUP(B5,'[1]BuySell Data'!$A:$E,5,FALSE)</f>
        <v>5.9999999999999995E-4</v>
      </c>
      <c r="T5" s="27" t="str">
        <f>VLOOKUP(B5,'[1]Investment Managers'!$A:$B,2,FALSE)</f>
        <v>OnePath Funds Management Limited</v>
      </c>
    </row>
    <row r="6" spans="1:237" s="2" customFormat="1" x14ac:dyDescent="0.25">
      <c r="A6" s="58" t="s">
        <v>446</v>
      </c>
      <c r="B6" s="35"/>
      <c r="C6" s="35"/>
      <c r="D6" s="29"/>
      <c r="E6" s="43"/>
      <c r="F6" s="43"/>
      <c r="G6" s="43"/>
      <c r="H6" s="43"/>
      <c r="I6" s="43"/>
      <c r="J6" s="43"/>
      <c r="K6" s="43"/>
      <c r="L6" s="43"/>
      <c r="M6" s="43"/>
      <c r="N6" s="43"/>
      <c r="O6" s="43"/>
      <c r="P6" s="43"/>
      <c r="Q6" s="43"/>
      <c r="R6" s="43"/>
      <c r="S6" s="29"/>
      <c r="T6" s="27"/>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row>
    <row r="7" spans="1:237" s="2" customFormat="1" x14ac:dyDescent="0.25">
      <c r="A7" s="9" t="s">
        <v>1284</v>
      </c>
      <c r="B7" s="51" t="s">
        <v>162</v>
      </c>
      <c r="C7" s="32" t="s">
        <v>873</v>
      </c>
      <c r="D7" s="29">
        <f>VLOOKUP(B7,'[1]ICR Data'!$A:$E,5,FALSE)</f>
        <v>8.8000000000000005E-3</v>
      </c>
      <c r="E7" s="43" t="str">
        <f>IF(VLOOKUP($B7,'[2] Current Investment Portfolios'!$C$1:$R$65536,3)="","",VLOOKUP($B7,'[2] Current Investment Portfolios'!$C$1:$R$65536,3,FALSE))</f>
        <v/>
      </c>
      <c r="F7" s="43" t="str">
        <f>IF(VLOOKUP($B7,'[2] Current Investment Portfolios'!$C$1:$R$65536,10)="","",VLOOKUP($B7,'[2] Current Investment Portfolios'!$C$1:$R$65536,10,FALSE))</f>
        <v/>
      </c>
      <c r="G7" s="43" t="str">
        <f>IF(VLOOKUP($B7,'[2] Current Investment Portfolios'!$C$1:$R$65536,4)="","",VLOOKUP($B7,'[2] Current Investment Portfolios'!$C$1:$R$65536,4,FALSE))</f>
        <v/>
      </c>
      <c r="H7" s="43" t="str">
        <f>IF(VLOOKUP($B7,'[2] Current Investment Portfolios'!$C$1:$R$65536,11)="","",VLOOKUP($B7,'[2] Current Investment Portfolios'!$C$1:$R$65536,11,FALSE))</f>
        <v/>
      </c>
      <c r="I7" s="43" t="str">
        <f>IF(VLOOKUP($B7,'[2] Current Investment Portfolios'!$C$1:$R$65536,5)="","",VLOOKUP($B7,'[2] Current Investment Portfolios'!$C$1:$R$65536,5,FALSE))</f>
        <v/>
      </c>
      <c r="J7" s="43" t="str">
        <f>IF(VLOOKUP($B7,'[2] Current Investment Portfolios'!$C$1:$R$65536,12)="","",VLOOKUP($B7,'[2] Current Investment Portfolios'!$C$1:$R$65536,12,FALSE))</f>
        <v/>
      </c>
      <c r="K7" s="43" t="str">
        <f>IF(VLOOKUP($B7,'[2] Current Investment Portfolios'!$C$1:$R$65536,6)="","",VLOOKUP($B7,'[2] Current Investment Portfolios'!$C$1:$R$65536,6,FALSE))</f>
        <v/>
      </c>
      <c r="L7" s="43" t="str">
        <f>IF(VLOOKUP($B7,'[2] Current Investment Portfolios'!$C$1:$R$65536,13)="","",VLOOKUP($B7,'[2] Current Investment Portfolios'!$C$1:$R$65536,13,FALSE))</f>
        <v/>
      </c>
      <c r="M7" s="43" t="str">
        <f>IF(VLOOKUP($B7,'[2] Current Investment Portfolios'!$C$1:$R$65536,7)="","",VLOOKUP($B7,'[2] Current Investment Portfolios'!$C$1:$R$65536,7,FALSE))</f>
        <v/>
      </c>
      <c r="N7" s="43" t="str">
        <f>IF(VLOOKUP($B7,'[2] Current Investment Portfolios'!$C$1:$R$65536,14)="","",VLOOKUP($B7,'[2] Current Investment Portfolios'!$C$1:$R$65536,14,FALSE))</f>
        <v/>
      </c>
      <c r="O7" s="43" t="str">
        <f>IF(VLOOKUP($B7,'[2] Current Investment Portfolios'!$C$1:$R$65536,8)="","",VLOOKUP($B7,'[2] Current Investment Portfolios'!$C$1:$R$65536,8,FALSE))</f>
        <v/>
      </c>
      <c r="P7" s="43" t="str">
        <f>IF(VLOOKUP($B7,'[2] Current Investment Portfolios'!$C$1:$R$65536,15)="","",VLOOKUP($B7,'[2] Current Investment Portfolios'!$C$1:$R$65536,15,FALSE))</f>
        <v/>
      </c>
      <c r="Q7" s="43" t="str">
        <f>IF(VLOOKUP($B7,'[2] Current Investment Portfolios'!$C$1:$R$65536,9)="","",VLOOKUP($B7,'[2] Current Investment Portfolios'!$C$1:$R$65536,9,FALSE))</f>
        <v/>
      </c>
      <c r="R7" s="43" t="str">
        <f>IF(VLOOKUP($B7,'[2] Current Investment Portfolios'!$C$1:$R$65536,16)="","",VLOOKUP($B7,'[2] Current Investment Portfolios'!$C$1:$R$65536,16,FALSE))</f>
        <v/>
      </c>
      <c r="S7" s="29">
        <f>VLOOKUP(B7,'[1]BuySell Data'!$A:$E,5,FALSE)</f>
        <v>6.4999999999999988E-3</v>
      </c>
      <c r="T7" s="27" t="str">
        <f>VLOOKUP(B7,'[1]Investment Managers'!$A:$B,2,FALSE)</f>
        <v>Aberdeen Asset Management (Part of Aberdeen Standard Investments)</v>
      </c>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row>
    <row r="8" spans="1:237" x14ac:dyDescent="0.25">
      <c r="A8" s="143" t="s">
        <v>895</v>
      </c>
      <c r="B8" s="77" t="s">
        <v>859</v>
      </c>
      <c r="C8" s="78" t="s">
        <v>873</v>
      </c>
      <c r="D8" s="29">
        <f>VLOOKUP(B8,'[1]ICR Data'!$A:$E,5,FALSE)</f>
        <v>3.4199999999999999E-3</v>
      </c>
      <c r="E8" s="43" t="str">
        <f>IF(VLOOKUP($B8,'[2] Current Investment Portfolios'!$C$1:$R$65536,3)="","",VLOOKUP($B8,'[2] Current Investment Portfolios'!$C$1:$R$65536,3,FALSE))</f>
        <v/>
      </c>
      <c r="F8" s="43" t="str">
        <f>IF(VLOOKUP($B8,'[2] Current Investment Portfolios'!$C$1:$R$65536,10)="","",VLOOKUP($B8,'[2] Current Investment Portfolios'!$C$1:$R$65536,10,FALSE))</f>
        <v/>
      </c>
      <c r="G8" s="43" t="str">
        <f>IF(VLOOKUP($B8,'[2] Current Investment Portfolios'!$C$1:$R$65536,4)="","",VLOOKUP($B8,'[2] Current Investment Portfolios'!$C$1:$R$65536,4,FALSE))</f>
        <v/>
      </c>
      <c r="H8" s="43" t="str">
        <f>IF(VLOOKUP($B8,'[2] Current Investment Portfolios'!$C$1:$R$65536,11)="","",VLOOKUP($B8,'[2] Current Investment Portfolios'!$C$1:$R$65536,11,FALSE))</f>
        <v/>
      </c>
      <c r="I8" s="43" t="str">
        <f>IF(VLOOKUP($B8,'[2] Current Investment Portfolios'!$C$1:$R$65536,5)="","",VLOOKUP($B8,'[2] Current Investment Portfolios'!$C$1:$R$65536,5,FALSE))</f>
        <v/>
      </c>
      <c r="J8" s="43" t="str">
        <f>IF(VLOOKUP($B8,'[2] Current Investment Portfolios'!$C$1:$R$65536,12)="","",VLOOKUP($B8,'[2] Current Investment Portfolios'!$C$1:$R$65536,12,FALSE))</f>
        <v/>
      </c>
      <c r="K8" s="43" t="str">
        <f>IF(VLOOKUP($B8,'[2] Current Investment Portfolios'!$C$1:$R$65536,6)="","",VLOOKUP($B8,'[2] Current Investment Portfolios'!$C$1:$R$65536,6,FALSE))</f>
        <v/>
      </c>
      <c r="L8" s="43" t="str">
        <f>IF(VLOOKUP($B8,'[2] Current Investment Portfolios'!$C$1:$R$65536,13)="","",VLOOKUP($B8,'[2] Current Investment Portfolios'!$C$1:$R$65536,13,FALSE))</f>
        <v/>
      </c>
      <c r="M8" s="43" t="str">
        <f>IF(VLOOKUP($B8,'[2] Current Investment Portfolios'!$C$1:$R$65536,7)="","",VLOOKUP($B8,'[2] Current Investment Portfolios'!$C$1:$R$65536,7,FALSE))</f>
        <v/>
      </c>
      <c r="N8" s="43" t="str">
        <f>IF(VLOOKUP($B8,'[2] Current Investment Portfolios'!$C$1:$R$65536,14)="","",VLOOKUP($B8,'[2] Current Investment Portfolios'!$C$1:$R$65536,14,FALSE))</f>
        <v/>
      </c>
      <c r="O8" s="43" t="str">
        <f>IF(VLOOKUP($B8,'[2] Current Investment Portfolios'!$C$1:$R$65536,8)="","",VLOOKUP($B8,'[2] Current Investment Portfolios'!$C$1:$R$65536,8,FALSE))</f>
        <v/>
      </c>
      <c r="P8" s="43" t="str">
        <f>IF(VLOOKUP($B8,'[2] Current Investment Portfolios'!$C$1:$R$65536,15)="","",VLOOKUP($B8,'[2] Current Investment Portfolios'!$C$1:$R$65536,15,FALSE))</f>
        <v/>
      </c>
      <c r="Q8" s="43" t="str">
        <f>IF(VLOOKUP($B8,'[2] Current Investment Portfolios'!$C$1:$R$65536,9)="","",VLOOKUP($B8,'[2] Current Investment Portfolios'!$C$1:$R$65536,9,FALSE))</f>
        <v/>
      </c>
      <c r="R8" s="43" t="str">
        <f>IF(VLOOKUP($B8,'[2] Current Investment Portfolios'!$C$1:$R$65536,16)="","",VLOOKUP($B8,'[2] Current Investment Portfolios'!$C$1:$R$65536,16,FALSE))</f>
        <v/>
      </c>
      <c r="S8" s="29" t="str">
        <f>VLOOKUP(B8,'[1]BuySell Data'!$A:$E,5,FALSE)</f>
        <v>n/a</v>
      </c>
      <c r="T8" s="27" t="str">
        <f>VLOOKUP(B8,'[1]Investment Managers'!$A:$B,2,FALSE)</f>
        <v>BlackRock Investment Mngt (Australia) Ltd</v>
      </c>
    </row>
    <row r="9" spans="1:237" x14ac:dyDescent="0.25">
      <c r="A9" s="143" t="s">
        <v>896</v>
      </c>
      <c r="B9" s="77" t="s">
        <v>860</v>
      </c>
      <c r="C9" s="78" t="s">
        <v>873</v>
      </c>
      <c r="D9" s="29">
        <f>VLOOKUP(B9,'[1]ICR Data'!$A:$E,5,FALSE)</f>
        <v>3.5400000000000002E-3</v>
      </c>
      <c r="E9" s="43" t="str">
        <f>IF(VLOOKUP($B9,'[2] Current Investment Portfolios'!$C$1:$R$65536,3)="","",VLOOKUP($B9,'[2] Current Investment Portfolios'!$C$1:$R$65536,3,FALSE))</f>
        <v/>
      </c>
      <c r="F9" s="43" t="str">
        <f>IF(VLOOKUP($B9,'[2] Current Investment Portfolios'!$C$1:$R$65536,10)="","",VLOOKUP($B9,'[2] Current Investment Portfolios'!$C$1:$R$65536,10,FALSE))</f>
        <v/>
      </c>
      <c r="G9" s="43" t="str">
        <f>IF(VLOOKUP($B9,'[2] Current Investment Portfolios'!$C$1:$R$65536,4)="","",VLOOKUP($B9,'[2] Current Investment Portfolios'!$C$1:$R$65536,4,FALSE))</f>
        <v/>
      </c>
      <c r="H9" s="43" t="str">
        <f>IF(VLOOKUP($B9,'[2] Current Investment Portfolios'!$C$1:$R$65536,11)="","",VLOOKUP($B9,'[2] Current Investment Portfolios'!$C$1:$R$65536,11,FALSE))</f>
        <v/>
      </c>
      <c r="I9" s="43" t="str">
        <f>IF(VLOOKUP($B9,'[2] Current Investment Portfolios'!$C$1:$R$65536,5)="","",VLOOKUP($B9,'[2] Current Investment Portfolios'!$C$1:$R$65536,5,FALSE))</f>
        <v/>
      </c>
      <c r="J9" s="43" t="str">
        <f>IF(VLOOKUP($B9,'[2] Current Investment Portfolios'!$C$1:$R$65536,12)="","",VLOOKUP($B9,'[2] Current Investment Portfolios'!$C$1:$R$65536,12,FALSE))</f>
        <v/>
      </c>
      <c r="K9" s="43" t="str">
        <f>IF(VLOOKUP($B9,'[2] Current Investment Portfolios'!$C$1:$R$65536,6)="","",VLOOKUP($B9,'[2] Current Investment Portfolios'!$C$1:$R$65536,6,FALSE))</f>
        <v/>
      </c>
      <c r="L9" s="43" t="str">
        <f>IF(VLOOKUP($B9,'[2] Current Investment Portfolios'!$C$1:$R$65536,13)="","",VLOOKUP($B9,'[2] Current Investment Portfolios'!$C$1:$R$65536,13,FALSE))</f>
        <v/>
      </c>
      <c r="M9" s="43" t="str">
        <f>IF(VLOOKUP($B9,'[2] Current Investment Portfolios'!$C$1:$R$65536,7)="","",VLOOKUP($B9,'[2] Current Investment Portfolios'!$C$1:$R$65536,7,FALSE))</f>
        <v/>
      </c>
      <c r="N9" s="43" t="str">
        <f>IF(VLOOKUP($B9,'[2] Current Investment Portfolios'!$C$1:$R$65536,14)="","",VLOOKUP($B9,'[2] Current Investment Portfolios'!$C$1:$R$65536,14,FALSE))</f>
        <v/>
      </c>
      <c r="O9" s="43" t="str">
        <f>IF(VLOOKUP($B9,'[2] Current Investment Portfolios'!$C$1:$R$65536,8)="","",VLOOKUP($B9,'[2] Current Investment Portfolios'!$C$1:$R$65536,8,FALSE))</f>
        <v/>
      </c>
      <c r="P9" s="43" t="str">
        <f>IF(VLOOKUP($B9,'[2] Current Investment Portfolios'!$C$1:$R$65536,15)="","",VLOOKUP($B9,'[2] Current Investment Portfolios'!$C$1:$R$65536,15,FALSE))</f>
        <v/>
      </c>
      <c r="Q9" s="43" t="str">
        <f>IF(VLOOKUP($B9,'[2] Current Investment Portfolios'!$C$1:$R$65536,9)="","",VLOOKUP($B9,'[2] Current Investment Portfolios'!$C$1:$R$65536,9,FALSE))</f>
        <v/>
      </c>
      <c r="R9" s="43" t="str">
        <f>IF(VLOOKUP($B9,'[2] Current Investment Portfolios'!$C$1:$R$65536,16)="","",VLOOKUP($B9,'[2] Current Investment Portfolios'!$C$1:$R$65536,16,FALSE))</f>
        <v/>
      </c>
      <c r="S9" s="29" t="str">
        <f>VLOOKUP(B9,'[1]BuySell Data'!$A:$E,5,FALSE)</f>
        <v>n/a</v>
      </c>
      <c r="T9" s="27" t="str">
        <f>VLOOKUP(B9,'[1]Investment Managers'!$A:$B,2,FALSE)</f>
        <v>BlackRock Investment Mngt (Australia) Ltd</v>
      </c>
    </row>
    <row r="10" spans="1:237" s="2" customFormat="1" x14ac:dyDescent="0.25">
      <c r="A10" s="16" t="s">
        <v>1337</v>
      </c>
      <c r="B10" s="35" t="s">
        <v>163</v>
      </c>
      <c r="C10" s="32" t="s">
        <v>873</v>
      </c>
      <c r="D10" s="29" t="str">
        <f>VLOOKUP(B10,'[1]ICR Data'!$A:$E,5,FALSE)</f>
        <v>n/a</v>
      </c>
      <c r="E10" s="43" t="e">
        <f>IF(VLOOKUP($B10,'[2] Current Investment Portfolios'!$C$1:$R$65536,3)="","",VLOOKUP($B10,'[2] Current Investment Portfolios'!$C$1:$R$65536,3,FALSE))</f>
        <v>#N/A</v>
      </c>
      <c r="F10" s="43" t="e">
        <f>IF(VLOOKUP($B10,'[2] Current Investment Portfolios'!$C$1:$R$65536,10)="","",VLOOKUP($B10,'[2] Current Investment Portfolios'!$C$1:$R$65536,10,FALSE))</f>
        <v>#N/A</v>
      </c>
      <c r="G10" s="43" t="e">
        <f>IF(VLOOKUP($B10,'[2] Current Investment Portfolios'!$C$1:$R$65536,4)="","",VLOOKUP($B10,'[2] Current Investment Portfolios'!$C$1:$R$65536,4,FALSE))</f>
        <v>#N/A</v>
      </c>
      <c r="H10" s="43" t="e">
        <f>IF(VLOOKUP($B10,'[2] Current Investment Portfolios'!$C$1:$R$65536,11)="","",VLOOKUP($B10,'[2] Current Investment Portfolios'!$C$1:$R$65536,11,FALSE))</f>
        <v>#N/A</v>
      </c>
      <c r="I10" s="43" t="e">
        <f>IF(VLOOKUP($B10,'[2] Current Investment Portfolios'!$C$1:$R$65536,5)="","",VLOOKUP($B10,'[2] Current Investment Portfolios'!$C$1:$R$65536,5,FALSE))</f>
        <v>#N/A</v>
      </c>
      <c r="J10" s="43" t="e">
        <f>IF(VLOOKUP($B10,'[2] Current Investment Portfolios'!$C$1:$R$65536,12)="","",VLOOKUP($B10,'[2] Current Investment Portfolios'!$C$1:$R$65536,12,FALSE))</f>
        <v>#N/A</v>
      </c>
      <c r="K10" s="43" t="e">
        <f>IF(VLOOKUP($B10,'[2] Current Investment Portfolios'!$C$1:$R$65536,6)="","",VLOOKUP($B10,'[2] Current Investment Portfolios'!$C$1:$R$65536,6,FALSE))</f>
        <v>#N/A</v>
      </c>
      <c r="L10" s="43" t="e">
        <f>IF(VLOOKUP($B10,'[2] Current Investment Portfolios'!$C$1:$R$65536,13)="","",VLOOKUP($B10,'[2] Current Investment Portfolios'!$C$1:$R$65536,13,FALSE))</f>
        <v>#N/A</v>
      </c>
      <c r="M10" s="43" t="e">
        <f>IF(VLOOKUP($B10,'[2] Current Investment Portfolios'!$C$1:$R$65536,7)="","",VLOOKUP($B10,'[2] Current Investment Portfolios'!$C$1:$R$65536,7,FALSE))</f>
        <v>#N/A</v>
      </c>
      <c r="N10" s="43" t="e">
        <f>IF(VLOOKUP($B10,'[2] Current Investment Portfolios'!$C$1:$R$65536,14)="","",VLOOKUP($B10,'[2] Current Investment Portfolios'!$C$1:$R$65536,14,FALSE))</f>
        <v>#N/A</v>
      </c>
      <c r="O10" s="43" t="e">
        <f>IF(VLOOKUP($B10,'[2] Current Investment Portfolios'!$C$1:$R$65536,8)="","",VLOOKUP($B10,'[2] Current Investment Portfolios'!$C$1:$R$65536,8,FALSE))</f>
        <v>#N/A</v>
      </c>
      <c r="P10" s="43" t="e">
        <f>IF(VLOOKUP($B10,'[2] Current Investment Portfolios'!$C$1:$R$65536,15)="","",VLOOKUP($B10,'[2] Current Investment Portfolios'!$C$1:$R$65536,15,FALSE))</f>
        <v>#N/A</v>
      </c>
      <c r="Q10" s="43" t="e">
        <f>IF(VLOOKUP($B10,'[2] Current Investment Portfolios'!$C$1:$R$65536,9)="","",VLOOKUP($B10,'[2] Current Investment Portfolios'!$C$1:$R$65536,9,FALSE))</f>
        <v>#N/A</v>
      </c>
      <c r="R10" s="43" t="e">
        <f>IF(VLOOKUP($B10,'[2] Current Investment Portfolios'!$C$1:$R$65536,16)="","",VLOOKUP($B10,'[2] Current Investment Portfolios'!$C$1:$R$65536,16,FALSE))</f>
        <v>#N/A</v>
      </c>
      <c r="S10" s="29" t="str">
        <f>VLOOKUP(B10,'[1]BuySell Data'!$A:$E,5,FALSE)</f>
        <v>n/a</v>
      </c>
      <c r="T10" s="27" t="str">
        <f>VLOOKUP(B10,'[1]Investment Managers'!$A:$B,2,FALSE)</f>
        <v>First Sentier Investors (Australia) Services Pty Limited</v>
      </c>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row>
    <row r="11" spans="1:237" s="2" customFormat="1" x14ac:dyDescent="0.25">
      <c r="A11" s="16" t="s">
        <v>1421</v>
      </c>
      <c r="B11" s="35" t="s">
        <v>1412</v>
      </c>
      <c r="C11" s="32" t="s">
        <v>873</v>
      </c>
      <c r="D11" s="29">
        <f>VLOOKUP(B11,'[1]ICR Data'!$A:$E,5,FALSE)</f>
        <v>8.199999999999999E-3</v>
      </c>
      <c r="E11" s="43" t="e">
        <f>IF(VLOOKUP($B11,'[2] Current Investment Portfolios'!$C$1:$R$65536,3)="","",VLOOKUP($B11,'[2] Current Investment Portfolios'!$C$1:$R$65536,3,FALSE))</f>
        <v>#N/A</v>
      </c>
      <c r="F11" s="43" t="e">
        <f>IF(VLOOKUP($B11,'[2] Current Investment Portfolios'!$C$1:$R$65536,10)="","",VLOOKUP($B11,'[2] Current Investment Portfolios'!$C$1:$R$65536,10,FALSE))</f>
        <v>#N/A</v>
      </c>
      <c r="G11" s="43" t="e">
        <f>IF(VLOOKUP($B11,'[2] Current Investment Portfolios'!$C$1:$R$65536,4)="","",VLOOKUP($B11,'[2] Current Investment Portfolios'!$C$1:$R$65536,4,FALSE))</f>
        <v>#N/A</v>
      </c>
      <c r="H11" s="43" t="e">
        <f>IF(VLOOKUP($B11,'[2] Current Investment Portfolios'!$C$1:$R$65536,11)="","",VLOOKUP($B11,'[2] Current Investment Portfolios'!$C$1:$R$65536,11,FALSE))</f>
        <v>#N/A</v>
      </c>
      <c r="I11" s="43" t="e">
        <f>IF(VLOOKUP($B11,'[2] Current Investment Portfolios'!$C$1:$R$65536,5)="","",VLOOKUP($B11,'[2] Current Investment Portfolios'!$C$1:$R$65536,5,FALSE))</f>
        <v>#N/A</v>
      </c>
      <c r="J11" s="43" t="e">
        <f>IF(VLOOKUP($B11,'[2] Current Investment Portfolios'!$C$1:$R$65536,12)="","",VLOOKUP($B11,'[2] Current Investment Portfolios'!$C$1:$R$65536,12,FALSE))</f>
        <v>#N/A</v>
      </c>
      <c r="K11" s="43" t="e">
        <f>IF(VLOOKUP($B11,'[2] Current Investment Portfolios'!$C$1:$R$65536,6)="","",VLOOKUP($B11,'[2] Current Investment Portfolios'!$C$1:$R$65536,6,FALSE))</f>
        <v>#N/A</v>
      </c>
      <c r="L11" s="43" t="e">
        <f>IF(VLOOKUP($B11,'[2] Current Investment Portfolios'!$C$1:$R$65536,13)="","",VLOOKUP($B11,'[2] Current Investment Portfolios'!$C$1:$R$65536,13,FALSE))</f>
        <v>#N/A</v>
      </c>
      <c r="M11" s="43" t="e">
        <f>IF(VLOOKUP($B11,'[2] Current Investment Portfolios'!$C$1:$R$65536,7)="","",VLOOKUP($B11,'[2] Current Investment Portfolios'!$C$1:$R$65536,7,FALSE))</f>
        <v>#N/A</v>
      </c>
      <c r="N11" s="43" t="e">
        <f>IF(VLOOKUP($B11,'[2] Current Investment Portfolios'!$C$1:$R$65536,14)="","",VLOOKUP($B11,'[2] Current Investment Portfolios'!$C$1:$R$65536,14,FALSE))</f>
        <v>#N/A</v>
      </c>
      <c r="O11" s="43" t="e">
        <f>IF(VLOOKUP($B11,'[2] Current Investment Portfolios'!$C$1:$R$65536,8)="","",VLOOKUP($B11,'[2] Current Investment Portfolios'!$C$1:$R$65536,8,FALSE))</f>
        <v>#N/A</v>
      </c>
      <c r="P11" s="43" t="e">
        <f>IF(VLOOKUP($B11,'[2] Current Investment Portfolios'!$C$1:$R$65536,15)="","",VLOOKUP($B11,'[2] Current Investment Portfolios'!$C$1:$R$65536,15,FALSE))</f>
        <v>#N/A</v>
      </c>
      <c r="Q11" s="43" t="e">
        <f>IF(VLOOKUP($B11,'[2] Current Investment Portfolios'!$C$1:$R$65536,9)="","",VLOOKUP($B11,'[2] Current Investment Portfolios'!$C$1:$R$65536,9,FALSE))</f>
        <v>#N/A</v>
      </c>
      <c r="R11" s="43" t="e">
        <f>IF(VLOOKUP($B11,'[2] Current Investment Portfolios'!$C$1:$R$65536,16)="","",VLOOKUP($B11,'[2] Current Investment Portfolios'!$C$1:$R$65536,16,FALSE))</f>
        <v>#N/A</v>
      </c>
      <c r="S11" s="29">
        <f>VLOOKUP(B11,'[1]BuySell Data'!$A:$E,5,FALSE)</f>
        <v>1.2999999999999999E-3</v>
      </c>
      <c r="T11" s="27" t="str">
        <f>VLOOKUP(B11,'[1]Investment Managers'!$A:$B,2,FALSE)</f>
        <v>IOOF Investment Management Limited</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row>
    <row r="12" spans="1:237" s="2" customFormat="1" x14ac:dyDescent="0.25">
      <c r="A12" s="16" t="s">
        <v>1422</v>
      </c>
      <c r="B12" s="35" t="s">
        <v>1413</v>
      </c>
      <c r="C12" s="32" t="s">
        <v>873</v>
      </c>
      <c r="D12" s="29">
        <f>VLOOKUP(B12,'[1]ICR Data'!$A:$E,5,FALSE)</f>
        <v>4.1999999999999997E-3</v>
      </c>
      <c r="E12" s="43" t="e">
        <f>IF(VLOOKUP($B12,'[2] Current Investment Portfolios'!$C$1:$R$65536,3)="","",VLOOKUP($B12,'[2] Current Investment Portfolios'!$C$1:$R$65536,3,FALSE))</f>
        <v>#N/A</v>
      </c>
      <c r="F12" s="43" t="e">
        <f>IF(VLOOKUP($B12,'[2] Current Investment Portfolios'!$C$1:$R$65536,10)="","",VLOOKUP($B12,'[2] Current Investment Portfolios'!$C$1:$R$65536,10,FALSE))</f>
        <v>#N/A</v>
      </c>
      <c r="G12" s="43" t="e">
        <f>IF(VLOOKUP($B12,'[2] Current Investment Portfolios'!$C$1:$R$65536,4)="","",VLOOKUP($B12,'[2] Current Investment Portfolios'!$C$1:$R$65536,4,FALSE))</f>
        <v>#N/A</v>
      </c>
      <c r="H12" s="43" t="e">
        <f>IF(VLOOKUP($B12,'[2] Current Investment Portfolios'!$C$1:$R$65536,11)="","",VLOOKUP($B12,'[2] Current Investment Portfolios'!$C$1:$R$65536,11,FALSE))</f>
        <v>#N/A</v>
      </c>
      <c r="I12" s="43" t="e">
        <f>IF(VLOOKUP($B12,'[2] Current Investment Portfolios'!$C$1:$R$65536,5)="","",VLOOKUP($B12,'[2] Current Investment Portfolios'!$C$1:$R$65536,5,FALSE))</f>
        <v>#N/A</v>
      </c>
      <c r="J12" s="43" t="e">
        <f>IF(VLOOKUP($B12,'[2] Current Investment Portfolios'!$C$1:$R$65536,12)="","",VLOOKUP($B12,'[2] Current Investment Portfolios'!$C$1:$R$65536,12,FALSE))</f>
        <v>#N/A</v>
      </c>
      <c r="K12" s="43" t="e">
        <f>IF(VLOOKUP($B12,'[2] Current Investment Portfolios'!$C$1:$R$65536,6)="","",VLOOKUP($B12,'[2] Current Investment Portfolios'!$C$1:$R$65536,6,FALSE))</f>
        <v>#N/A</v>
      </c>
      <c r="L12" s="43" t="e">
        <f>IF(VLOOKUP($B12,'[2] Current Investment Portfolios'!$C$1:$R$65536,13)="","",VLOOKUP($B12,'[2] Current Investment Portfolios'!$C$1:$R$65536,13,FALSE))</f>
        <v>#N/A</v>
      </c>
      <c r="M12" s="43" t="e">
        <f>IF(VLOOKUP($B12,'[2] Current Investment Portfolios'!$C$1:$R$65536,7)="","",VLOOKUP($B12,'[2] Current Investment Portfolios'!$C$1:$R$65536,7,FALSE))</f>
        <v>#N/A</v>
      </c>
      <c r="N12" s="43" t="e">
        <f>IF(VLOOKUP($B12,'[2] Current Investment Portfolios'!$C$1:$R$65536,14)="","",VLOOKUP($B12,'[2] Current Investment Portfolios'!$C$1:$R$65536,14,FALSE))</f>
        <v>#N/A</v>
      </c>
      <c r="O12" s="43" t="e">
        <f>IF(VLOOKUP($B12,'[2] Current Investment Portfolios'!$C$1:$R$65536,8)="","",VLOOKUP($B12,'[2] Current Investment Portfolios'!$C$1:$R$65536,8,FALSE))</f>
        <v>#N/A</v>
      </c>
      <c r="P12" s="43" t="e">
        <f>IF(VLOOKUP($B12,'[2] Current Investment Portfolios'!$C$1:$R$65536,15)="","",VLOOKUP($B12,'[2] Current Investment Portfolios'!$C$1:$R$65536,15,FALSE))</f>
        <v>#N/A</v>
      </c>
      <c r="Q12" s="43" t="e">
        <f>IF(VLOOKUP($B12,'[2] Current Investment Portfolios'!$C$1:$R$65536,9)="","",VLOOKUP($B12,'[2] Current Investment Portfolios'!$C$1:$R$65536,9,FALSE))</f>
        <v>#N/A</v>
      </c>
      <c r="R12" s="43" t="e">
        <f>IF(VLOOKUP($B12,'[2] Current Investment Portfolios'!$C$1:$R$65536,16)="","",VLOOKUP($B12,'[2] Current Investment Portfolios'!$C$1:$R$65536,16,FALSE))</f>
        <v>#N/A</v>
      </c>
      <c r="S12" s="29">
        <f>VLOOKUP(B12,'[1]BuySell Data'!$A:$E,5,FALSE)</f>
        <v>7.000000000000001E-4</v>
      </c>
      <c r="T12" s="27" t="str">
        <f>VLOOKUP(B12,'[1]Investment Managers'!$A:$B,2,FALSE)</f>
        <v>IOOF Investment Management Limited</v>
      </c>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row>
    <row r="13" spans="1:237" x14ac:dyDescent="0.25">
      <c r="A13" s="16" t="s">
        <v>1470</v>
      </c>
      <c r="B13" s="35" t="s">
        <v>78</v>
      </c>
      <c r="C13" s="32" t="s">
        <v>873</v>
      </c>
      <c r="D13" s="29">
        <f>VLOOKUP(B13,'[1]ICR Data'!$A:$E,5,FALSE)</f>
        <v>7.7999999999999996E-3</v>
      </c>
      <c r="E13" s="43" t="e">
        <f>IF(VLOOKUP($B13,'[2] Current Investment Portfolios'!$C$1:$R$65536,3)="","",VLOOKUP($B13,'[2] Current Investment Portfolios'!$C$1:$R$65536,3,FALSE))</f>
        <v>#N/A</v>
      </c>
      <c r="F13" s="43" t="e">
        <f>IF(VLOOKUP($B13,'[2] Current Investment Portfolios'!$C$1:$R$65536,10)="","",VLOOKUP($B13,'[2] Current Investment Portfolios'!$C$1:$R$65536,10,FALSE))</f>
        <v>#N/A</v>
      </c>
      <c r="G13" s="43" t="e">
        <f>IF(VLOOKUP($B13,'[2] Current Investment Portfolios'!$C$1:$R$65536,4)="","",VLOOKUP($B13,'[2] Current Investment Portfolios'!$C$1:$R$65536,4,FALSE))</f>
        <v>#N/A</v>
      </c>
      <c r="H13" s="43" t="e">
        <f>IF(VLOOKUP($B13,'[2] Current Investment Portfolios'!$C$1:$R$65536,11)="","",VLOOKUP($B13,'[2] Current Investment Portfolios'!$C$1:$R$65536,11,FALSE))</f>
        <v>#N/A</v>
      </c>
      <c r="I13" s="43" t="e">
        <f>IF(VLOOKUP($B13,'[2] Current Investment Portfolios'!$C$1:$R$65536,5)="","",VLOOKUP($B13,'[2] Current Investment Portfolios'!$C$1:$R$65536,5,FALSE))</f>
        <v>#N/A</v>
      </c>
      <c r="J13" s="43" t="e">
        <f>IF(VLOOKUP($B13,'[2] Current Investment Portfolios'!$C$1:$R$65536,12)="","",VLOOKUP($B13,'[2] Current Investment Portfolios'!$C$1:$R$65536,12,FALSE))</f>
        <v>#N/A</v>
      </c>
      <c r="K13" s="43" t="e">
        <f>IF(VLOOKUP($B13,'[2] Current Investment Portfolios'!$C$1:$R$65536,6)="","",VLOOKUP($B13,'[2] Current Investment Portfolios'!$C$1:$R$65536,6,FALSE))</f>
        <v>#N/A</v>
      </c>
      <c r="L13" s="43" t="e">
        <f>IF(VLOOKUP($B13,'[2] Current Investment Portfolios'!$C$1:$R$65536,13)="","",VLOOKUP($B13,'[2] Current Investment Portfolios'!$C$1:$R$65536,13,FALSE))</f>
        <v>#N/A</v>
      </c>
      <c r="M13" s="43" t="e">
        <f>IF(VLOOKUP($B13,'[2] Current Investment Portfolios'!$C$1:$R$65536,7)="","",VLOOKUP($B13,'[2] Current Investment Portfolios'!$C$1:$R$65536,7,FALSE))</f>
        <v>#N/A</v>
      </c>
      <c r="N13" s="43" t="e">
        <f>IF(VLOOKUP($B13,'[2] Current Investment Portfolios'!$C$1:$R$65536,14)="","",VLOOKUP($B13,'[2] Current Investment Portfolios'!$C$1:$R$65536,14,FALSE))</f>
        <v>#N/A</v>
      </c>
      <c r="O13" s="43" t="e">
        <f>IF(VLOOKUP($B13,'[2] Current Investment Portfolios'!$C$1:$R$65536,8)="","",VLOOKUP($B13,'[2] Current Investment Portfolios'!$C$1:$R$65536,8,FALSE))</f>
        <v>#N/A</v>
      </c>
      <c r="P13" s="43" t="e">
        <f>IF(VLOOKUP($B13,'[2] Current Investment Portfolios'!$C$1:$R$65536,15)="","",VLOOKUP($B13,'[2] Current Investment Portfolios'!$C$1:$R$65536,15,FALSE))</f>
        <v>#N/A</v>
      </c>
      <c r="Q13" s="43" t="e">
        <f>IF(VLOOKUP($B13,'[2] Current Investment Portfolios'!$C$1:$R$65536,9)="","",VLOOKUP($B13,'[2] Current Investment Portfolios'!$C$1:$R$65536,9,FALSE))</f>
        <v>#N/A</v>
      </c>
      <c r="R13" s="43" t="e">
        <f>IF(VLOOKUP($B13,'[2] Current Investment Portfolios'!$C$1:$R$65536,16)="","",VLOOKUP($B13,'[2] Current Investment Portfolios'!$C$1:$R$65536,16,FALSE))</f>
        <v>#N/A</v>
      </c>
      <c r="S13" s="29">
        <f>VLOOKUP(B13,'[1]BuySell Data'!$A:$E,5,FALSE)</f>
        <v>2E-3</v>
      </c>
      <c r="T13" s="27" t="str">
        <f>VLOOKUP(B13,'[1]Investment Managers'!$A:$B,2,FALSE)</f>
        <v>MLC Investments Limited</v>
      </c>
    </row>
    <row r="14" spans="1:237" x14ac:dyDescent="0.25">
      <c r="A14" s="16" t="s">
        <v>333</v>
      </c>
      <c r="B14" s="35" t="s">
        <v>334</v>
      </c>
      <c r="C14" s="32" t="s">
        <v>873</v>
      </c>
      <c r="D14" s="29">
        <f>VLOOKUP(B14,'[1]ICR Data'!$A:$E,5,FALSE)</f>
        <v>7.7999999999999996E-3</v>
      </c>
      <c r="E14" s="43" t="e">
        <f>IF(VLOOKUP($B14,'[2] Current Investment Portfolios'!$C$1:$R$65536,3)="","",VLOOKUP($B14,'[2] Current Investment Portfolios'!$C$1:$R$65536,3,FALSE))</f>
        <v>#N/A</v>
      </c>
      <c r="F14" s="43" t="e">
        <f>IF(VLOOKUP($B14,'[2] Current Investment Portfolios'!$C$1:$R$65536,10)="","",VLOOKUP($B14,'[2] Current Investment Portfolios'!$C$1:$R$65536,10,FALSE))</f>
        <v>#N/A</v>
      </c>
      <c r="G14" s="43" t="e">
        <f>IF(VLOOKUP($B14,'[2] Current Investment Portfolios'!$C$1:$R$65536,4)="","",VLOOKUP($B14,'[2] Current Investment Portfolios'!$C$1:$R$65536,4,FALSE))</f>
        <v>#N/A</v>
      </c>
      <c r="H14" s="43" t="e">
        <f>IF(VLOOKUP($B14,'[2] Current Investment Portfolios'!$C$1:$R$65536,11)="","",VLOOKUP($B14,'[2] Current Investment Portfolios'!$C$1:$R$65536,11,FALSE))</f>
        <v>#N/A</v>
      </c>
      <c r="I14" s="43" t="e">
        <f>IF(VLOOKUP($B14,'[2] Current Investment Portfolios'!$C$1:$R$65536,5)="","",VLOOKUP($B14,'[2] Current Investment Portfolios'!$C$1:$R$65536,5,FALSE))</f>
        <v>#N/A</v>
      </c>
      <c r="J14" s="43" t="e">
        <f>IF(VLOOKUP($B14,'[2] Current Investment Portfolios'!$C$1:$R$65536,12)="","",VLOOKUP($B14,'[2] Current Investment Portfolios'!$C$1:$R$65536,12,FALSE))</f>
        <v>#N/A</v>
      </c>
      <c r="K14" s="43" t="e">
        <f>IF(VLOOKUP($B14,'[2] Current Investment Portfolios'!$C$1:$R$65536,6)="","",VLOOKUP($B14,'[2] Current Investment Portfolios'!$C$1:$R$65536,6,FALSE))</f>
        <v>#N/A</v>
      </c>
      <c r="L14" s="43" t="e">
        <f>IF(VLOOKUP($B14,'[2] Current Investment Portfolios'!$C$1:$R$65536,13)="","",VLOOKUP($B14,'[2] Current Investment Portfolios'!$C$1:$R$65536,13,FALSE))</f>
        <v>#N/A</v>
      </c>
      <c r="M14" s="43" t="e">
        <f>IF(VLOOKUP($B14,'[2] Current Investment Portfolios'!$C$1:$R$65536,7)="","",VLOOKUP($B14,'[2] Current Investment Portfolios'!$C$1:$R$65536,7,FALSE))</f>
        <v>#N/A</v>
      </c>
      <c r="N14" s="43" t="e">
        <f>IF(VLOOKUP($B14,'[2] Current Investment Portfolios'!$C$1:$R$65536,14)="","",VLOOKUP($B14,'[2] Current Investment Portfolios'!$C$1:$R$65536,14,FALSE))</f>
        <v>#N/A</v>
      </c>
      <c r="O14" s="43" t="e">
        <f>IF(VLOOKUP($B14,'[2] Current Investment Portfolios'!$C$1:$R$65536,8)="","",VLOOKUP($B14,'[2] Current Investment Portfolios'!$C$1:$R$65536,8,FALSE))</f>
        <v>#N/A</v>
      </c>
      <c r="P14" s="43" t="e">
        <f>IF(VLOOKUP($B14,'[2] Current Investment Portfolios'!$C$1:$R$65536,15)="","",VLOOKUP($B14,'[2] Current Investment Portfolios'!$C$1:$R$65536,15,FALSE))</f>
        <v>#N/A</v>
      </c>
      <c r="Q14" s="43" t="e">
        <f>IF(VLOOKUP($B14,'[2] Current Investment Portfolios'!$C$1:$R$65536,9)="","",VLOOKUP($B14,'[2] Current Investment Portfolios'!$C$1:$R$65536,9,FALSE))</f>
        <v>#N/A</v>
      </c>
      <c r="R14" s="43" t="e">
        <f>IF(VLOOKUP($B14,'[2] Current Investment Portfolios'!$C$1:$R$65536,16)="","",VLOOKUP($B14,'[2] Current Investment Portfolios'!$C$1:$R$65536,16,FALSE))</f>
        <v>#N/A</v>
      </c>
      <c r="S14" s="29">
        <f>VLOOKUP(B14,'[1]BuySell Data'!$A:$E,5,FALSE)</f>
        <v>7.000000000000001E-4</v>
      </c>
      <c r="T14" s="27" t="str">
        <f>VLOOKUP(B14,'[1]Investment Managers'!$A:$B,2,FALSE)</f>
        <v>Optimix Investment Management Limited</v>
      </c>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row>
    <row r="15" spans="1:237" s="2" customFormat="1" x14ac:dyDescent="0.25">
      <c r="A15" s="16" t="s">
        <v>999</v>
      </c>
      <c r="B15" s="35" t="s">
        <v>106</v>
      </c>
      <c r="C15" s="32" t="s">
        <v>873</v>
      </c>
      <c r="D15" s="29">
        <f>VLOOKUP(B15,'[1]ICR Data'!$A:$E,5,FALSE)</f>
        <v>8.3000000000000001E-3</v>
      </c>
      <c r="E15" s="43" t="e">
        <f>IF(VLOOKUP($B15,'[2] Current Investment Portfolios'!$C$1:$R$65536,3)="","",VLOOKUP($B15,'[2] Current Investment Portfolios'!$C$1:$R$65536,3,FALSE))</f>
        <v>#N/A</v>
      </c>
      <c r="F15" s="43" t="e">
        <f>IF(VLOOKUP($B15,'[2] Current Investment Portfolios'!$C$1:$R$65536,10)="","",VLOOKUP($B15,'[2] Current Investment Portfolios'!$C$1:$R$65536,10,FALSE))</f>
        <v>#N/A</v>
      </c>
      <c r="G15" s="43" t="e">
        <f>IF(VLOOKUP($B15,'[2] Current Investment Portfolios'!$C$1:$R$65536,4)="","",VLOOKUP($B15,'[2] Current Investment Portfolios'!$C$1:$R$65536,4,FALSE))</f>
        <v>#N/A</v>
      </c>
      <c r="H15" s="43" t="e">
        <f>IF(VLOOKUP($B15,'[2] Current Investment Portfolios'!$C$1:$R$65536,11)="","",VLOOKUP($B15,'[2] Current Investment Portfolios'!$C$1:$R$65536,11,FALSE))</f>
        <v>#N/A</v>
      </c>
      <c r="I15" s="43" t="e">
        <f>IF(VLOOKUP($B15,'[2] Current Investment Portfolios'!$C$1:$R$65536,5)="","",VLOOKUP($B15,'[2] Current Investment Portfolios'!$C$1:$R$65536,5,FALSE))</f>
        <v>#N/A</v>
      </c>
      <c r="J15" s="43" t="e">
        <f>IF(VLOOKUP($B15,'[2] Current Investment Portfolios'!$C$1:$R$65536,12)="","",VLOOKUP($B15,'[2] Current Investment Portfolios'!$C$1:$R$65536,12,FALSE))</f>
        <v>#N/A</v>
      </c>
      <c r="K15" s="43" t="e">
        <f>IF(VLOOKUP($B15,'[2] Current Investment Portfolios'!$C$1:$R$65536,6)="","",VLOOKUP($B15,'[2] Current Investment Portfolios'!$C$1:$R$65536,6,FALSE))</f>
        <v>#N/A</v>
      </c>
      <c r="L15" s="43" t="e">
        <f>IF(VLOOKUP($B15,'[2] Current Investment Portfolios'!$C$1:$R$65536,13)="","",VLOOKUP($B15,'[2] Current Investment Portfolios'!$C$1:$R$65536,13,FALSE))</f>
        <v>#N/A</v>
      </c>
      <c r="M15" s="43" t="e">
        <f>IF(VLOOKUP($B15,'[2] Current Investment Portfolios'!$C$1:$R$65536,7)="","",VLOOKUP($B15,'[2] Current Investment Portfolios'!$C$1:$R$65536,7,FALSE))</f>
        <v>#N/A</v>
      </c>
      <c r="N15" s="43" t="e">
        <f>IF(VLOOKUP($B15,'[2] Current Investment Portfolios'!$C$1:$R$65536,14)="","",VLOOKUP($B15,'[2] Current Investment Portfolios'!$C$1:$R$65536,14,FALSE))</f>
        <v>#N/A</v>
      </c>
      <c r="O15" s="43" t="e">
        <f>IF(VLOOKUP($B15,'[2] Current Investment Portfolios'!$C$1:$R$65536,8)="","",VLOOKUP($B15,'[2] Current Investment Portfolios'!$C$1:$R$65536,8,FALSE))</f>
        <v>#N/A</v>
      </c>
      <c r="P15" s="43" t="e">
        <f>IF(VLOOKUP($B15,'[2] Current Investment Portfolios'!$C$1:$R$65536,15)="","",VLOOKUP($B15,'[2] Current Investment Portfolios'!$C$1:$R$65536,15,FALSE))</f>
        <v>#N/A</v>
      </c>
      <c r="Q15" s="43" t="e">
        <f>IF(VLOOKUP($B15,'[2] Current Investment Portfolios'!$C$1:$R$65536,9)="","",VLOOKUP($B15,'[2] Current Investment Portfolios'!$C$1:$R$65536,9,FALSE))</f>
        <v>#N/A</v>
      </c>
      <c r="R15" s="43" t="e">
        <f>IF(VLOOKUP($B15,'[2] Current Investment Portfolios'!$C$1:$R$65536,16)="","",VLOOKUP($B15,'[2] Current Investment Portfolios'!$C$1:$R$65536,16,FALSE))</f>
        <v>#N/A</v>
      </c>
      <c r="S15" s="29">
        <f>VLOOKUP(B15,'[1]BuySell Data'!$A:$E,5,FALSE)</f>
        <v>1.6999999999999999E-3</v>
      </c>
      <c r="T15" s="27" t="str">
        <f>VLOOKUP(B15,'[1]Investment Managers'!$A:$B,2,FALSE)</f>
        <v>Pendal Group Ltd</v>
      </c>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row>
    <row r="16" spans="1:237" s="2" customFormat="1" x14ac:dyDescent="0.25">
      <c r="A16" s="16" t="s">
        <v>1000</v>
      </c>
      <c r="B16" s="35" t="s">
        <v>425</v>
      </c>
      <c r="C16" s="32" t="s">
        <v>873</v>
      </c>
      <c r="D16" s="29">
        <f>VLOOKUP(B16,'[1]ICR Data'!$A:$E,5,FALSE)</f>
        <v>6.5000000000000006E-3</v>
      </c>
      <c r="E16" s="43" t="e">
        <f>IF(VLOOKUP($B16,'[2] Current Investment Portfolios'!$C$1:$R$65536,3)="","",VLOOKUP($B16,'[2] Current Investment Portfolios'!$C$1:$R$65536,3,FALSE))</f>
        <v>#N/A</v>
      </c>
      <c r="F16" s="43" t="e">
        <f>IF(VLOOKUP($B16,'[2] Current Investment Portfolios'!$C$1:$R$65536,10)="","",VLOOKUP($B16,'[2] Current Investment Portfolios'!$C$1:$R$65536,10,FALSE))</f>
        <v>#N/A</v>
      </c>
      <c r="G16" s="43" t="e">
        <f>IF(VLOOKUP($B16,'[2] Current Investment Portfolios'!$C$1:$R$65536,4)="","",VLOOKUP($B16,'[2] Current Investment Portfolios'!$C$1:$R$65536,4,FALSE))</f>
        <v>#N/A</v>
      </c>
      <c r="H16" s="43" t="e">
        <f>IF(VLOOKUP($B16,'[2] Current Investment Portfolios'!$C$1:$R$65536,11)="","",VLOOKUP($B16,'[2] Current Investment Portfolios'!$C$1:$R$65536,11,FALSE))</f>
        <v>#N/A</v>
      </c>
      <c r="I16" s="43" t="e">
        <f>IF(VLOOKUP($B16,'[2] Current Investment Portfolios'!$C$1:$R$65536,5)="","",VLOOKUP($B16,'[2] Current Investment Portfolios'!$C$1:$R$65536,5,FALSE))</f>
        <v>#N/A</v>
      </c>
      <c r="J16" s="43" t="e">
        <f>IF(VLOOKUP($B16,'[2] Current Investment Portfolios'!$C$1:$R$65536,12)="","",VLOOKUP($B16,'[2] Current Investment Portfolios'!$C$1:$R$65536,12,FALSE))</f>
        <v>#N/A</v>
      </c>
      <c r="K16" s="43" t="e">
        <f>IF(VLOOKUP($B16,'[2] Current Investment Portfolios'!$C$1:$R$65536,6)="","",VLOOKUP($B16,'[2] Current Investment Portfolios'!$C$1:$R$65536,6,FALSE))</f>
        <v>#N/A</v>
      </c>
      <c r="L16" s="43" t="e">
        <f>IF(VLOOKUP($B16,'[2] Current Investment Portfolios'!$C$1:$R$65536,13)="","",VLOOKUP($B16,'[2] Current Investment Portfolios'!$C$1:$R$65536,13,FALSE))</f>
        <v>#N/A</v>
      </c>
      <c r="M16" s="43" t="e">
        <f>IF(VLOOKUP($B16,'[2] Current Investment Portfolios'!$C$1:$R$65536,7)="","",VLOOKUP($B16,'[2] Current Investment Portfolios'!$C$1:$R$65536,7,FALSE))</f>
        <v>#N/A</v>
      </c>
      <c r="N16" s="43" t="e">
        <f>IF(VLOOKUP($B16,'[2] Current Investment Portfolios'!$C$1:$R$65536,14)="","",VLOOKUP($B16,'[2] Current Investment Portfolios'!$C$1:$R$65536,14,FALSE))</f>
        <v>#N/A</v>
      </c>
      <c r="O16" s="43" t="e">
        <f>IF(VLOOKUP($B16,'[2] Current Investment Portfolios'!$C$1:$R$65536,8)="","",VLOOKUP($B16,'[2] Current Investment Portfolios'!$C$1:$R$65536,8,FALSE))</f>
        <v>#N/A</v>
      </c>
      <c r="P16" s="43" t="e">
        <f>IF(VLOOKUP($B16,'[2] Current Investment Portfolios'!$C$1:$R$65536,15)="","",VLOOKUP($B16,'[2] Current Investment Portfolios'!$C$1:$R$65536,15,FALSE))</f>
        <v>#N/A</v>
      </c>
      <c r="Q16" s="43" t="e">
        <f>IF(VLOOKUP($B16,'[2] Current Investment Portfolios'!$C$1:$R$65536,9)="","",VLOOKUP($B16,'[2] Current Investment Portfolios'!$C$1:$R$65536,9,FALSE))</f>
        <v>#N/A</v>
      </c>
      <c r="R16" s="43" t="e">
        <f>IF(VLOOKUP($B16,'[2] Current Investment Portfolios'!$C$1:$R$65536,16)="","",VLOOKUP($B16,'[2] Current Investment Portfolios'!$C$1:$R$65536,16,FALSE))</f>
        <v>#N/A</v>
      </c>
      <c r="S16" s="29">
        <f>VLOOKUP(B16,'[1]BuySell Data'!$A:$E,5,FALSE)</f>
        <v>2E-3</v>
      </c>
      <c r="T16" s="27" t="str">
        <f>VLOOKUP(B16,'[1]Investment Managers'!$A:$B,2,FALSE)</f>
        <v>Pendal Group Ltd</v>
      </c>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row>
    <row r="17" spans="1:237" s="2" customFormat="1" x14ac:dyDescent="0.25">
      <c r="A17" s="16" t="s">
        <v>292</v>
      </c>
      <c r="B17" s="35" t="s">
        <v>293</v>
      </c>
      <c r="C17" s="32" t="s">
        <v>873</v>
      </c>
      <c r="D17" s="29">
        <f>VLOOKUP(B17,'[1]ICR Data'!$A:$E,5,FALSE)</f>
        <v>9.4999999999999998E-3</v>
      </c>
      <c r="E17" s="43" t="str">
        <f>IF(VLOOKUP($B17,'[2] Current Investment Portfolios'!$C$1:$R$65536,3)="","",VLOOKUP($B17,'[2] Current Investment Portfolios'!$C$1:$R$65536,3,FALSE))</f>
        <v/>
      </c>
      <c r="F17" s="43" t="str">
        <f>IF(VLOOKUP($B17,'[2] Current Investment Portfolios'!$C$1:$R$65536,10)="","",VLOOKUP($B17,'[2] Current Investment Portfolios'!$C$1:$R$65536,10,FALSE))</f>
        <v/>
      </c>
      <c r="G17" s="43" t="str">
        <f>IF(VLOOKUP($B17,'[2] Current Investment Portfolios'!$C$1:$R$65536,4)="","",VLOOKUP($B17,'[2] Current Investment Portfolios'!$C$1:$R$65536,4,FALSE))</f>
        <v/>
      </c>
      <c r="H17" s="43" t="str">
        <f>IF(VLOOKUP($B17,'[2] Current Investment Portfolios'!$C$1:$R$65536,11)="","",VLOOKUP($B17,'[2] Current Investment Portfolios'!$C$1:$R$65536,11,FALSE))</f>
        <v/>
      </c>
      <c r="I17" s="43" t="str">
        <f>IF(VLOOKUP($B17,'[2] Current Investment Portfolios'!$C$1:$R$65536,5)="","",VLOOKUP($B17,'[2] Current Investment Portfolios'!$C$1:$R$65536,5,FALSE))</f>
        <v/>
      </c>
      <c r="J17" s="43" t="str">
        <f>IF(VLOOKUP($B17,'[2] Current Investment Portfolios'!$C$1:$R$65536,12)="","",VLOOKUP($B17,'[2] Current Investment Portfolios'!$C$1:$R$65536,12,FALSE))</f>
        <v/>
      </c>
      <c r="K17" s="43" t="str">
        <f>IF(VLOOKUP($B17,'[2] Current Investment Portfolios'!$C$1:$R$65536,6)="","",VLOOKUP($B17,'[2] Current Investment Portfolios'!$C$1:$R$65536,6,FALSE))</f>
        <v/>
      </c>
      <c r="L17" s="43" t="str">
        <f>IF(VLOOKUP($B17,'[2] Current Investment Portfolios'!$C$1:$R$65536,13)="","",VLOOKUP($B17,'[2] Current Investment Portfolios'!$C$1:$R$65536,13,FALSE))</f>
        <v/>
      </c>
      <c r="M17" s="43" t="str">
        <f>IF(VLOOKUP($B17,'[2] Current Investment Portfolios'!$C$1:$R$65536,7)="","",VLOOKUP($B17,'[2] Current Investment Portfolios'!$C$1:$R$65536,7,FALSE))</f>
        <v/>
      </c>
      <c r="N17" s="43" t="str">
        <f>IF(VLOOKUP($B17,'[2] Current Investment Portfolios'!$C$1:$R$65536,14)="","",VLOOKUP($B17,'[2] Current Investment Portfolios'!$C$1:$R$65536,14,FALSE))</f>
        <v/>
      </c>
      <c r="O17" s="43" t="str">
        <f>IF(VLOOKUP($B17,'[2] Current Investment Portfolios'!$C$1:$R$65536,8)="","",VLOOKUP($B17,'[2] Current Investment Portfolios'!$C$1:$R$65536,8,FALSE))</f>
        <v/>
      </c>
      <c r="P17" s="43" t="str">
        <f>IF(VLOOKUP($B17,'[2] Current Investment Portfolios'!$C$1:$R$65536,15)="","",VLOOKUP($B17,'[2] Current Investment Portfolios'!$C$1:$R$65536,15,FALSE))</f>
        <v/>
      </c>
      <c r="Q17" s="43" t="str">
        <f>IF(VLOOKUP($B17,'[2] Current Investment Portfolios'!$C$1:$R$65536,9)="","",VLOOKUP($B17,'[2] Current Investment Portfolios'!$C$1:$R$65536,9,FALSE))</f>
        <v/>
      </c>
      <c r="R17" s="43" t="str">
        <f>IF(VLOOKUP($B17,'[2] Current Investment Portfolios'!$C$1:$R$65536,16)="","",VLOOKUP($B17,'[2] Current Investment Portfolios'!$C$1:$R$65536,16,FALSE))</f>
        <v/>
      </c>
      <c r="S17" s="29">
        <f>VLOOKUP(B17,'[1]BuySell Data'!$A:$E,5,FALSE)</f>
        <v>2.0999999999999999E-3</v>
      </c>
      <c r="T17" s="27" t="str">
        <f>VLOOKUP(B17,'[1]Investment Managers'!$A:$B,2,FALSE)</f>
        <v>Perpetual Investment Management Ltd</v>
      </c>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row>
    <row r="18" spans="1:237" s="2" customFormat="1" x14ac:dyDescent="0.25">
      <c r="A18" s="16" t="s">
        <v>454</v>
      </c>
      <c r="B18" s="35" t="s">
        <v>371</v>
      </c>
      <c r="C18" s="32" t="s">
        <v>873</v>
      </c>
      <c r="D18" s="29">
        <f>VLOOKUP(B18,'[1]ICR Data'!$A:$E,5,FALSE)</f>
        <v>7.1999999999999998E-3</v>
      </c>
      <c r="E18" s="43" t="str">
        <f>IF(VLOOKUP($B18,'[2] Current Investment Portfolios'!$C$1:$R$65536,3)="","",VLOOKUP($B18,'[2] Current Investment Portfolios'!$C$1:$R$65536,3,FALSE))</f>
        <v/>
      </c>
      <c r="F18" s="43" t="str">
        <f>IF(VLOOKUP($B18,'[2] Current Investment Portfolios'!$C$1:$R$65536,10)="","",VLOOKUP($B18,'[2] Current Investment Portfolios'!$C$1:$R$65536,10,FALSE))</f>
        <v/>
      </c>
      <c r="G18" s="43" t="str">
        <f>IF(VLOOKUP($B18,'[2] Current Investment Portfolios'!$C$1:$R$65536,4)="","",VLOOKUP($B18,'[2] Current Investment Portfolios'!$C$1:$R$65536,4,FALSE))</f>
        <v/>
      </c>
      <c r="H18" s="43" t="str">
        <f>IF(VLOOKUP($B18,'[2] Current Investment Portfolios'!$C$1:$R$65536,11)="","",VLOOKUP($B18,'[2] Current Investment Portfolios'!$C$1:$R$65536,11,FALSE))</f>
        <v/>
      </c>
      <c r="I18" s="43" t="str">
        <f>IF(VLOOKUP($B18,'[2] Current Investment Portfolios'!$C$1:$R$65536,5)="","",VLOOKUP($B18,'[2] Current Investment Portfolios'!$C$1:$R$65536,5,FALSE))</f>
        <v/>
      </c>
      <c r="J18" s="43" t="str">
        <f>IF(VLOOKUP($B18,'[2] Current Investment Portfolios'!$C$1:$R$65536,12)="","",VLOOKUP($B18,'[2] Current Investment Portfolios'!$C$1:$R$65536,12,FALSE))</f>
        <v/>
      </c>
      <c r="K18" s="43" t="str">
        <f>IF(VLOOKUP($B18,'[2] Current Investment Portfolios'!$C$1:$R$65536,6)="","",VLOOKUP($B18,'[2] Current Investment Portfolios'!$C$1:$R$65536,6,FALSE))</f>
        <v/>
      </c>
      <c r="L18" s="43" t="str">
        <f>IF(VLOOKUP($B18,'[2] Current Investment Portfolios'!$C$1:$R$65536,13)="","",VLOOKUP($B18,'[2] Current Investment Portfolios'!$C$1:$R$65536,13,FALSE))</f>
        <v/>
      </c>
      <c r="M18" s="43" t="str">
        <f>IF(VLOOKUP($B18,'[2] Current Investment Portfolios'!$C$1:$R$65536,7)="","",VLOOKUP($B18,'[2] Current Investment Portfolios'!$C$1:$R$65536,7,FALSE))</f>
        <v/>
      </c>
      <c r="N18" s="43" t="str">
        <f>IF(VLOOKUP($B18,'[2] Current Investment Portfolios'!$C$1:$R$65536,14)="","",VLOOKUP($B18,'[2] Current Investment Portfolios'!$C$1:$R$65536,14,FALSE))</f>
        <v/>
      </c>
      <c r="O18" s="43" t="str">
        <f>IF(VLOOKUP($B18,'[2] Current Investment Portfolios'!$C$1:$R$65536,8)="","",VLOOKUP($B18,'[2] Current Investment Portfolios'!$C$1:$R$65536,8,FALSE))</f>
        <v/>
      </c>
      <c r="P18" s="43" t="str">
        <f>IF(VLOOKUP($B18,'[2] Current Investment Portfolios'!$C$1:$R$65536,15)="","",VLOOKUP($B18,'[2] Current Investment Portfolios'!$C$1:$R$65536,15,FALSE))</f>
        <v/>
      </c>
      <c r="Q18" s="43" t="str">
        <f>IF(VLOOKUP($B18,'[2] Current Investment Portfolios'!$C$1:$R$65536,9)="","",VLOOKUP($B18,'[2] Current Investment Portfolios'!$C$1:$R$65536,9,FALSE))</f>
        <v/>
      </c>
      <c r="R18" s="43" t="str">
        <f>IF(VLOOKUP($B18,'[2] Current Investment Portfolios'!$C$1:$R$65536,16)="","",VLOOKUP($B18,'[2] Current Investment Portfolios'!$C$1:$R$65536,16,FALSE))</f>
        <v/>
      </c>
      <c r="S18" s="29">
        <f>VLOOKUP(B18,'[1]BuySell Data'!$A:$E,5,FALSE)</f>
        <v>3.4999999999999996E-3</v>
      </c>
      <c r="T18" s="27" t="str">
        <f>VLOOKUP(B18,'[1]Investment Managers'!$A:$B,2,FALSE)</f>
        <v>Russell Investment Management Limited</v>
      </c>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row>
    <row r="19" spans="1:237" s="2" customFormat="1" x14ac:dyDescent="0.25">
      <c r="A19" s="16" t="s">
        <v>1386</v>
      </c>
      <c r="B19" s="35" t="s">
        <v>1385</v>
      </c>
      <c r="C19" s="32" t="s">
        <v>873</v>
      </c>
      <c r="D19" s="29">
        <f>VLOOKUP(B19,'[1]ICR Data'!$A:$E,5,FALSE)</f>
        <v>7.1999999999999998E-3</v>
      </c>
      <c r="E19" s="43" t="str">
        <f>IF(VLOOKUP($B19,'[2] Current Investment Portfolios'!$C$1:$R$65536,3)="","",VLOOKUP($B19,'[2] Current Investment Portfolios'!$C$1:$R$65536,3,FALSE))</f>
        <v/>
      </c>
      <c r="F19" s="43" t="str">
        <f>IF(VLOOKUP($B19,'[2] Current Investment Portfolios'!$C$1:$R$65536,10)="","",VLOOKUP($B19,'[2] Current Investment Portfolios'!$C$1:$R$65536,10,FALSE))</f>
        <v/>
      </c>
      <c r="G19" s="43" t="str">
        <f>IF(VLOOKUP($B19,'[2] Current Investment Portfolios'!$C$1:$R$65536,4)="","",VLOOKUP($B19,'[2] Current Investment Portfolios'!$C$1:$R$65536,4,FALSE))</f>
        <v/>
      </c>
      <c r="H19" s="43" t="str">
        <f>IF(VLOOKUP($B19,'[2] Current Investment Portfolios'!$C$1:$R$65536,11)="","",VLOOKUP($B19,'[2] Current Investment Portfolios'!$C$1:$R$65536,11,FALSE))</f>
        <v/>
      </c>
      <c r="I19" s="43" t="str">
        <f>IF(VLOOKUP($B19,'[2] Current Investment Portfolios'!$C$1:$R$65536,5)="","",VLOOKUP($B19,'[2] Current Investment Portfolios'!$C$1:$R$65536,5,FALSE))</f>
        <v/>
      </c>
      <c r="J19" s="43" t="str">
        <f>IF(VLOOKUP($B19,'[2] Current Investment Portfolios'!$C$1:$R$65536,12)="","",VLOOKUP($B19,'[2] Current Investment Portfolios'!$C$1:$R$65536,12,FALSE))</f>
        <v/>
      </c>
      <c r="K19" s="43" t="str">
        <f>IF(VLOOKUP($B19,'[2] Current Investment Portfolios'!$C$1:$R$65536,6)="","",VLOOKUP($B19,'[2] Current Investment Portfolios'!$C$1:$R$65536,6,FALSE))</f>
        <v/>
      </c>
      <c r="L19" s="43" t="str">
        <f>IF(VLOOKUP($B19,'[2] Current Investment Portfolios'!$C$1:$R$65536,13)="","",VLOOKUP($B19,'[2] Current Investment Portfolios'!$C$1:$R$65536,13,FALSE))</f>
        <v/>
      </c>
      <c r="M19" s="43" t="str">
        <f>IF(VLOOKUP($B19,'[2] Current Investment Portfolios'!$C$1:$R$65536,7)="","",VLOOKUP($B19,'[2] Current Investment Portfolios'!$C$1:$R$65536,7,FALSE))</f>
        <v/>
      </c>
      <c r="N19" s="43" t="str">
        <f>IF(VLOOKUP($B19,'[2] Current Investment Portfolios'!$C$1:$R$65536,14)="","",VLOOKUP($B19,'[2] Current Investment Portfolios'!$C$1:$R$65536,14,FALSE))</f>
        <v/>
      </c>
      <c r="O19" s="43" t="str">
        <f>IF(VLOOKUP($B19,'[2] Current Investment Portfolios'!$C$1:$R$65536,8)="","",VLOOKUP($B19,'[2] Current Investment Portfolios'!$C$1:$R$65536,8,FALSE))</f>
        <v/>
      </c>
      <c r="P19" s="43" t="str">
        <f>IF(VLOOKUP($B19,'[2] Current Investment Portfolios'!$C$1:$R$65536,15)="","",VLOOKUP($B19,'[2] Current Investment Portfolios'!$C$1:$R$65536,15,FALSE))</f>
        <v/>
      </c>
      <c r="Q19" s="43" t="str">
        <f>IF(VLOOKUP($B19,'[2] Current Investment Portfolios'!$C$1:$R$65536,9)="","",VLOOKUP($B19,'[2] Current Investment Portfolios'!$C$1:$R$65536,9,FALSE))</f>
        <v/>
      </c>
      <c r="R19" s="43" t="str">
        <f>IF(VLOOKUP($B19,'[2] Current Investment Portfolios'!$C$1:$R$65536,16)="","",VLOOKUP($B19,'[2] Current Investment Portfolios'!$C$1:$R$65536,16,FALSE))</f>
        <v/>
      </c>
      <c r="S19" s="29">
        <f>VLOOKUP(B19,'[1]BuySell Data'!$A:$E,5,FALSE)</f>
        <v>3.4999999999999996E-3</v>
      </c>
      <c r="T19" s="27" t="str">
        <f>VLOOKUP(B19,'[1]Investment Managers'!$A:$B,2,FALSE)</f>
        <v>Russell Investment Management Limited</v>
      </c>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row>
    <row r="20" spans="1:237" s="2" customFormat="1" x14ac:dyDescent="0.25">
      <c r="A20" s="16" t="s">
        <v>1328</v>
      </c>
      <c r="B20" s="35" t="s">
        <v>1327</v>
      </c>
      <c r="C20" s="32" t="s">
        <v>873</v>
      </c>
      <c r="D20" s="29">
        <f>VLOOKUP(B20,'[1]ICR Data'!$A:$E,5,FALSE)</f>
        <v>8.6E-3</v>
      </c>
      <c r="E20" s="43" t="str">
        <f>IF(VLOOKUP($B20,'[2] Current Investment Portfolios'!$C$1:$R$65536,3)="","",VLOOKUP($B20,'[2] Current Investment Portfolios'!$C$1:$R$65536,3,FALSE))</f>
        <v/>
      </c>
      <c r="F20" s="43" t="str">
        <f>IF(VLOOKUP($B20,'[2] Current Investment Portfolios'!$C$1:$R$65536,10)="","",VLOOKUP($B20,'[2] Current Investment Portfolios'!$C$1:$R$65536,10,FALSE))</f>
        <v/>
      </c>
      <c r="G20" s="43" t="str">
        <f>IF(VLOOKUP($B20,'[2] Current Investment Portfolios'!$C$1:$R$65536,4)="","",VLOOKUP($B20,'[2] Current Investment Portfolios'!$C$1:$R$65536,4,FALSE))</f>
        <v/>
      </c>
      <c r="H20" s="43" t="str">
        <f>IF(VLOOKUP($B20,'[2] Current Investment Portfolios'!$C$1:$R$65536,11)="","",VLOOKUP($B20,'[2] Current Investment Portfolios'!$C$1:$R$65536,11,FALSE))</f>
        <v/>
      </c>
      <c r="I20" s="43" t="str">
        <f>IF(VLOOKUP($B20,'[2] Current Investment Portfolios'!$C$1:$R$65536,5)="","",VLOOKUP($B20,'[2] Current Investment Portfolios'!$C$1:$R$65536,5,FALSE))</f>
        <v/>
      </c>
      <c r="J20" s="43" t="str">
        <f>IF(VLOOKUP($B20,'[2] Current Investment Portfolios'!$C$1:$R$65536,12)="","",VLOOKUP($B20,'[2] Current Investment Portfolios'!$C$1:$R$65536,12,FALSE))</f>
        <v/>
      </c>
      <c r="K20" s="43" t="str">
        <f>IF(VLOOKUP($B20,'[2] Current Investment Portfolios'!$C$1:$R$65536,6)="","",VLOOKUP($B20,'[2] Current Investment Portfolios'!$C$1:$R$65536,6,FALSE))</f>
        <v/>
      </c>
      <c r="L20" s="43" t="str">
        <f>IF(VLOOKUP($B20,'[2] Current Investment Portfolios'!$C$1:$R$65536,13)="","",VLOOKUP($B20,'[2] Current Investment Portfolios'!$C$1:$R$65536,13,FALSE))</f>
        <v/>
      </c>
      <c r="M20" s="43" t="str">
        <f>IF(VLOOKUP($B20,'[2] Current Investment Portfolios'!$C$1:$R$65536,7)="","",VLOOKUP($B20,'[2] Current Investment Portfolios'!$C$1:$R$65536,7,FALSE))</f>
        <v/>
      </c>
      <c r="N20" s="43" t="str">
        <f>IF(VLOOKUP($B20,'[2] Current Investment Portfolios'!$C$1:$R$65536,14)="","",VLOOKUP($B20,'[2] Current Investment Portfolios'!$C$1:$R$65536,14,FALSE))</f>
        <v/>
      </c>
      <c r="O20" s="43" t="str">
        <f>IF(VLOOKUP($B20,'[2] Current Investment Portfolios'!$C$1:$R$65536,8)="","",VLOOKUP($B20,'[2] Current Investment Portfolios'!$C$1:$R$65536,8,FALSE))</f>
        <v/>
      </c>
      <c r="P20" s="43" t="str">
        <f>IF(VLOOKUP($B20,'[2] Current Investment Portfolios'!$C$1:$R$65536,15)="","",VLOOKUP($B20,'[2] Current Investment Portfolios'!$C$1:$R$65536,15,FALSE))</f>
        <v/>
      </c>
      <c r="Q20" s="43" t="str">
        <f>IF(VLOOKUP($B20,'[2] Current Investment Portfolios'!$C$1:$R$65536,9)="","",VLOOKUP($B20,'[2] Current Investment Portfolios'!$C$1:$R$65536,9,FALSE))</f>
        <v/>
      </c>
      <c r="R20" s="43" t="str">
        <f>IF(VLOOKUP($B20,'[2] Current Investment Portfolios'!$C$1:$R$65536,16)="","",VLOOKUP($B20,'[2] Current Investment Portfolios'!$C$1:$R$65536,16,FALSE))</f>
        <v/>
      </c>
      <c r="S20" s="29">
        <f>VLOOKUP(B20,'[1]BuySell Data'!$A:$E,5,FALSE)</f>
        <v>3.3E-3</v>
      </c>
      <c r="T20" s="27" t="str">
        <f>VLOOKUP(B20,'[1]Investment Managers'!$A:$B,2,FALSE)</f>
        <v>Russell Investment Management Limited</v>
      </c>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row>
    <row r="21" spans="1:237" s="2" customFormat="1" x14ac:dyDescent="0.25">
      <c r="A21" s="30" t="s">
        <v>455</v>
      </c>
      <c r="B21" s="35" t="s">
        <v>317</v>
      </c>
      <c r="C21" s="32" t="s">
        <v>873</v>
      </c>
      <c r="D21" s="29">
        <f>VLOOKUP(B21,'[1]ICR Data'!$A:$E,5,FALSE)</f>
        <v>9.5999999999999992E-3</v>
      </c>
      <c r="E21" s="43" t="str">
        <f>IF(VLOOKUP($B21,'[2] Current Investment Portfolios'!$C$1:$R$65536,3)="","",VLOOKUP($B21,'[2] Current Investment Portfolios'!$C$1:$R$65536,3,FALSE))</f>
        <v/>
      </c>
      <c r="F21" s="43" t="str">
        <f>IF(VLOOKUP($B21,'[2] Current Investment Portfolios'!$C$1:$R$65536,10)="","",VLOOKUP($B21,'[2] Current Investment Portfolios'!$C$1:$R$65536,10,FALSE))</f>
        <v/>
      </c>
      <c r="G21" s="43" t="str">
        <f>IF(VLOOKUP($B21,'[2] Current Investment Portfolios'!$C$1:$R$65536,4)="","",VLOOKUP($B21,'[2] Current Investment Portfolios'!$C$1:$R$65536,4,FALSE))</f>
        <v/>
      </c>
      <c r="H21" s="43" t="str">
        <f>IF(VLOOKUP($B21,'[2] Current Investment Portfolios'!$C$1:$R$65536,11)="","",VLOOKUP($B21,'[2] Current Investment Portfolios'!$C$1:$R$65536,11,FALSE))</f>
        <v/>
      </c>
      <c r="I21" s="43" t="str">
        <f>IF(VLOOKUP($B21,'[2] Current Investment Portfolios'!$C$1:$R$65536,5)="","",VLOOKUP($B21,'[2] Current Investment Portfolios'!$C$1:$R$65536,5,FALSE))</f>
        <v/>
      </c>
      <c r="J21" s="43" t="str">
        <f>IF(VLOOKUP($B21,'[2] Current Investment Portfolios'!$C$1:$R$65536,12)="","",VLOOKUP($B21,'[2] Current Investment Portfolios'!$C$1:$R$65536,12,FALSE))</f>
        <v/>
      </c>
      <c r="K21" s="43" t="str">
        <f>IF(VLOOKUP($B21,'[2] Current Investment Portfolios'!$C$1:$R$65536,6)="","",VLOOKUP($B21,'[2] Current Investment Portfolios'!$C$1:$R$65536,6,FALSE))</f>
        <v/>
      </c>
      <c r="L21" s="43" t="str">
        <f>IF(VLOOKUP($B21,'[2] Current Investment Portfolios'!$C$1:$R$65536,13)="","",VLOOKUP($B21,'[2] Current Investment Portfolios'!$C$1:$R$65536,13,FALSE))</f>
        <v/>
      </c>
      <c r="M21" s="43" t="str">
        <f>IF(VLOOKUP($B21,'[2] Current Investment Portfolios'!$C$1:$R$65536,7)="","",VLOOKUP($B21,'[2] Current Investment Portfolios'!$C$1:$R$65536,7,FALSE))</f>
        <v/>
      </c>
      <c r="N21" s="43" t="str">
        <f>IF(VLOOKUP($B21,'[2] Current Investment Portfolios'!$C$1:$R$65536,14)="","",VLOOKUP($B21,'[2] Current Investment Portfolios'!$C$1:$R$65536,14,FALSE))</f>
        <v/>
      </c>
      <c r="O21" s="43" t="str">
        <f>IF(VLOOKUP($B21,'[2] Current Investment Portfolios'!$C$1:$R$65536,8)="","",VLOOKUP($B21,'[2] Current Investment Portfolios'!$C$1:$R$65536,8,FALSE))</f>
        <v/>
      </c>
      <c r="P21" s="43" t="str">
        <f>IF(VLOOKUP($B21,'[2] Current Investment Portfolios'!$C$1:$R$65536,15)="","",VLOOKUP($B21,'[2] Current Investment Portfolios'!$C$1:$R$65536,15,FALSE))</f>
        <v/>
      </c>
      <c r="Q21" s="43" t="str">
        <f>IF(VLOOKUP($B21,'[2] Current Investment Portfolios'!$C$1:$R$65536,9)="","",VLOOKUP($B21,'[2] Current Investment Portfolios'!$C$1:$R$65536,9,FALSE))</f>
        <v/>
      </c>
      <c r="R21" s="43" t="str">
        <f>IF(VLOOKUP($B21,'[2] Current Investment Portfolios'!$C$1:$R$65536,16)="","",VLOOKUP($B21,'[2] Current Investment Portfolios'!$C$1:$R$65536,16,FALSE))</f>
        <v/>
      </c>
      <c r="S21" s="29">
        <f>VLOOKUP(B21,'[1]BuySell Data'!$A:$E,5,FALSE)</f>
        <v>3.4999999999999996E-3</v>
      </c>
      <c r="T21" s="27" t="str">
        <f>VLOOKUP(B21,'[1]Investment Managers'!$A:$B,2,FALSE)</f>
        <v>Russell Investment Management Limited</v>
      </c>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row>
    <row r="22" spans="1:237" s="2" customFormat="1" x14ac:dyDescent="0.25">
      <c r="A22" s="16" t="s">
        <v>143</v>
      </c>
      <c r="B22" s="35" t="s">
        <v>144</v>
      </c>
      <c r="C22" s="32" t="s">
        <v>873</v>
      </c>
      <c r="D22" s="29">
        <f>VLOOKUP(B22,'[1]ICR Data'!$A:$E,5,FALSE)</f>
        <v>9.1000000000000004E-3</v>
      </c>
      <c r="E22" s="43" t="str">
        <f>IF(VLOOKUP($B22,'[2] Current Investment Portfolios'!$C$1:$R$65536,3)="","",VLOOKUP($B22,'[2] Current Investment Portfolios'!$C$1:$R$65536,3,FALSE))</f>
        <v/>
      </c>
      <c r="F22" s="43" t="str">
        <f>IF(VLOOKUP($B22,'[2] Current Investment Portfolios'!$C$1:$R$65536,10)="","",VLOOKUP($B22,'[2] Current Investment Portfolios'!$C$1:$R$65536,10,FALSE))</f>
        <v/>
      </c>
      <c r="G22" s="43" t="str">
        <f>IF(VLOOKUP($B22,'[2] Current Investment Portfolios'!$C$1:$R$65536,4)="","",VLOOKUP($B22,'[2] Current Investment Portfolios'!$C$1:$R$65536,4,FALSE))</f>
        <v/>
      </c>
      <c r="H22" s="43" t="str">
        <f>IF(VLOOKUP($B22,'[2] Current Investment Portfolios'!$C$1:$R$65536,11)="","",VLOOKUP($B22,'[2] Current Investment Portfolios'!$C$1:$R$65536,11,FALSE))</f>
        <v/>
      </c>
      <c r="I22" s="43" t="str">
        <f>IF(VLOOKUP($B22,'[2] Current Investment Portfolios'!$C$1:$R$65536,5)="","",VLOOKUP($B22,'[2] Current Investment Portfolios'!$C$1:$R$65536,5,FALSE))</f>
        <v/>
      </c>
      <c r="J22" s="43" t="str">
        <f>IF(VLOOKUP($B22,'[2] Current Investment Portfolios'!$C$1:$R$65536,12)="","",VLOOKUP($B22,'[2] Current Investment Portfolios'!$C$1:$R$65536,12,FALSE))</f>
        <v/>
      </c>
      <c r="K22" s="43" t="str">
        <f>IF(VLOOKUP($B22,'[2] Current Investment Portfolios'!$C$1:$R$65536,6)="","",VLOOKUP($B22,'[2] Current Investment Portfolios'!$C$1:$R$65536,6,FALSE))</f>
        <v/>
      </c>
      <c r="L22" s="43" t="str">
        <f>IF(VLOOKUP($B22,'[2] Current Investment Portfolios'!$C$1:$R$65536,13)="","",VLOOKUP($B22,'[2] Current Investment Portfolios'!$C$1:$R$65536,13,FALSE))</f>
        <v/>
      </c>
      <c r="M22" s="43" t="str">
        <f>IF(VLOOKUP($B22,'[2] Current Investment Portfolios'!$C$1:$R$65536,7)="","",VLOOKUP($B22,'[2] Current Investment Portfolios'!$C$1:$R$65536,7,FALSE))</f>
        <v/>
      </c>
      <c r="N22" s="43" t="str">
        <f>IF(VLOOKUP($B22,'[2] Current Investment Portfolios'!$C$1:$R$65536,14)="","",VLOOKUP($B22,'[2] Current Investment Portfolios'!$C$1:$R$65536,14,FALSE))</f>
        <v/>
      </c>
      <c r="O22" s="43" t="str">
        <f>IF(VLOOKUP($B22,'[2] Current Investment Portfolios'!$C$1:$R$65536,8)="","",VLOOKUP($B22,'[2] Current Investment Portfolios'!$C$1:$R$65536,8,FALSE))</f>
        <v/>
      </c>
      <c r="P22" s="43" t="str">
        <f>IF(VLOOKUP($B22,'[2] Current Investment Portfolios'!$C$1:$R$65536,15)="","",VLOOKUP($B22,'[2] Current Investment Portfolios'!$C$1:$R$65536,15,FALSE))</f>
        <v/>
      </c>
      <c r="Q22" s="43" t="str">
        <f>IF(VLOOKUP($B22,'[2] Current Investment Portfolios'!$C$1:$R$65536,9)="","",VLOOKUP($B22,'[2] Current Investment Portfolios'!$C$1:$R$65536,9,FALSE))</f>
        <v/>
      </c>
      <c r="R22" s="43" t="str">
        <f>IF(VLOOKUP($B22,'[2] Current Investment Portfolios'!$C$1:$R$65536,16)="","",VLOOKUP($B22,'[2] Current Investment Portfolios'!$C$1:$R$65536,16,FALSE))</f>
        <v/>
      </c>
      <c r="S22" s="29">
        <f>VLOOKUP(B22,'[1]BuySell Data'!$A:$E,5,FALSE)</f>
        <v>3.0000000000000001E-3</v>
      </c>
      <c r="T22" s="27" t="str">
        <f>VLOOKUP(B22,'[1]Investment Managers'!$A:$B,2,FALSE)</f>
        <v>UBS Asset Management (Australia) Ltd</v>
      </c>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row>
    <row r="23" spans="1:237" s="2" customFormat="1" x14ac:dyDescent="0.25">
      <c r="A23" s="30" t="s">
        <v>407</v>
      </c>
      <c r="B23" s="35" t="s">
        <v>408</v>
      </c>
      <c r="C23" s="32" t="s">
        <v>873</v>
      </c>
      <c r="D23" s="29" t="e">
        <f>VLOOKUP(B23,'[1]ICR Data'!$A:$E,5,FALSE)</f>
        <v>#N/A</v>
      </c>
      <c r="E23" s="43" t="str">
        <f>IF(VLOOKUP($B23,'[2] Current Investment Portfolios'!$C$1:$R$65536,3)="","",VLOOKUP($B23,'[2] Current Investment Portfolios'!$C$1:$R$65536,3,FALSE))</f>
        <v/>
      </c>
      <c r="F23" s="43" t="str">
        <f>IF(VLOOKUP($B23,'[2] Current Investment Portfolios'!$C$1:$R$65536,10)="","",VLOOKUP($B23,'[2] Current Investment Portfolios'!$C$1:$R$65536,10,FALSE))</f>
        <v/>
      </c>
      <c r="G23" s="43" t="str">
        <f>IF(VLOOKUP($B23,'[2] Current Investment Portfolios'!$C$1:$R$65536,4)="","",VLOOKUP($B23,'[2] Current Investment Portfolios'!$C$1:$R$65536,4,FALSE))</f>
        <v/>
      </c>
      <c r="H23" s="43" t="str">
        <f>IF(VLOOKUP($B23,'[2] Current Investment Portfolios'!$C$1:$R$65536,11)="","",VLOOKUP($B23,'[2] Current Investment Portfolios'!$C$1:$R$65536,11,FALSE))</f>
        <v/>
      </c>
      <c r="I23" s="43" t="str">
        <f>IF(VLOOKUP($B23,'[2] Current Investment Portfolios'!$C$1:$R$65536,5)="","",VLOOKUP($B23,'[2] Current Investment Portfolios'!$C$1:$R$65536,5,FALSE))</f>
        <v/>
      </c>
      <c r="J23" s="43" t="str">
        <f>IF(VLOOKUP($B23,'[2] Current Investment Portfolios'!$C$1:$R$65536,12)="","",VLOOKUP($B23,'[2] Current Investment Portfolios'!$C$1:$R$65536,12,FALSE))</f>
        <v/>
      </c>
      <c r="K23" s="43" t="str">
        <f>IF(VLOOKUP($B23,'[2] Current Investment Portfolios'!$C$1:$R$65536,6)="","",VLOOKUP($B23,'[2] Current Investment Portfolios'!$C$1:$R$65536,6,FALSE))</f>
        <v/>
      </c>
      <c r="L23" s="43" t="str">
        <f>IF(VLOOKUP($B23,'[2] Current Investment Portfolios'!$C$1:$R$65536,13)="","",VLOOKUP($B23,'[2] Current Investment Portfolios'!$C$1:$R$65536,13,FALSE))</f>
        <v/>
      </c>
      <c r="M23" s="43" t="str">
        <f>IF(VLOOKUP($B23,'[2] Current Investment Portfolios'!$C$1:$R$65536,7)="","",VLOOKUP($B23,'[2] Current Investment Portfolios'!$C$1:$R$65536,7,FALSE))</f>
        <v/>
      </c>
      <c r="N23" s="43" t="str">
        <f>IF(VLOOKUP($B23,'[2] Current Investment Portfolios'!$C$1:$R$65536,14)="","",VLOOKUP($B23,'[2] Current Investment Portfolios'!$C$1:$R$65536,14,FALSE))</f>
        <v/>
      </c>
      <c r="O23" s="43" t="str">
        <f>IF(VLOOKUP($B23,'[2] Current Investment Portfolios'!$C$1:$R$65536,8)="","",VLOOKUP($B23,'[2] Current Investment Portfolios'!$C$1:$R$65536,8,FALSE))</f>
        <v/>
      </c>
      <c r="P23" s="43" t="str">
        <f>IF(VLOOKUP($B23,'[2] Current Investment Portfolios'!$C$1:$R$65536,15)="","",VLOOKUP($B23,'[2] Current Investment Portfolios'!$C$1:$R$65536,15,FALSE))</f>
        <v/>
      </c>
      <c r="Q23" s="43" t="str">
        <f>IF(VLOOKUP($B23,'[2] Current Investment Portfolios'!$C$1:$R$65536,9)="","",VLOOKUP($B23,'[2] Current Investment Portfolios'!$C$1:$R$65536,9,FALSE))</f>
        <v/>
      </c>
      <c r="R23" s="43" t="str">
        <f>IF(VLOOKUP($B23,'[2] Current Investment Portfolios'!$C$1:$R$65536,16)="","",VLOOKUP($B23,'[2] Current Investment Portfolios'!$C$1:$R$65536,16,FALSE))</f>
        <v/>
      </c>
      <c r="S23" s="29" t="e">
        <f>VLOOKUP(B23,'[1]BuySell Data'!$A:$E,5,FALSE)</f>
        <v>#N/A</v>
      </c>
      <c r="T23" s="27" t="str">
        <f>VLOOKUP(B23,'[1]Investment Managers'!$A:$B,2,FALSE)</f>
        <v>UBS Asset Management (Australia) Ltd</v>
      </c>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row>
    <row r="24" spans="1:237" s="2" customFormat="1" x14ac:dyDescent="0.25">
      <c r="A24" s="16" t="s">
        <v>79</v>
      </c>
      <c r="B24" s="35" t="s">
        <v>80</v>
      </c>
      <c r="C24" s="32" t="s">
        <v>873</v>
      </c>
      <c r="D24" s="29">
        <f>VLOOKUP(B24,'[1]ICR Data'!$A:$E,5,FALSE)</f>
        <v>2.8999999999999998E-3</v>
      </c>
      <c r="E24" s="43" t="str">
        <f>IF(VLOOKUP($B24,'[2] Current Investment Portfolios'!$C$1:$R$65536,3)="","",VLOOKUP($B24,'[2] Current Investment Portfolios'!$C$1:$R$65536,3,FALSE))</f>
        <v/>
      </c>
      <c r="F24" s="43" t="str">
        <f>IF(VLOOKUP($B24,'[2] Current Investment Portfolios'!$C$1:$R$65536,10)="","",VLOOKUP($B24,'[2] Current Investment Portfolios'!$C$1:$R$65536,10,FALSE))</f>
        <v/>
      </c>
      <c r="G24" s="43" t="str">
        <f>IF(VLOOKUP($B24,'[2] Current Investment Portfolios'!$C$1:$R$65536,4)="","",VLOOKUP($B24,'[2] Current Investment Portfolios'!$C$1:$R$65536,4,FALSE))</f>
        <v/>
      </c>
      <c r="H24" s="43" t="str">
        <f>IF(VLOOKUP($B24,'[2] Current Investment Portfolios'!$C$1:$R$65536,11)="","",VLOOKUP($B24,'[2] Current Investment Portfolios'!$C$1:$R$65536,11,FALSE))</f>
        <v/>
      </c>
      <c r="I24" s="43" t="str">
        <f>IF(VLOOKUP($B24,'[2] Current Investment Portfolios'!$C$1:$R$65536,5)="","",VLOOKUP($B24,'[2] Current Investment Portfolios'!$C$1:$R$65536,5,FALSE))</f>
        <v/>
      </c>
      <c r="J24" s="43" t="str">
        <f>IF(VLOOKUP($B24,'[2] Current Investment Portfolios'!$C$1:$R$65536,12)="","",VLOOKUP($B24,'[2] Current Investment Portfolios'!$C$1:$R$65536,12,FALSE))</f>
        <v/>
      </c>
      <c r="K24" s="43" t="str">
        <f>IF(VLOOKUP($B24,'[2] Current Investment Portfolios'!$C$1:$R$65536,6)="","",VLOOKUP($B24,'[2] Current Investment Portfolios'!$C$1:$R$65536,6,FALSE))</f>
        <v/>
      </c>
      <c r="L24" s="43" t="str">
        <f>IF(VLOOKUP($B24,'[2] Current Investment Portfolios'!$C$1:$R$65536,13)="","",VLOOKUP($B24,'[2] Current Investment Portfolios'!$C$1:$R$65536,13,FALSE))</f>
        <v/>
      </c>
      <c r="M24" s="43" t="str">
        <f>IF(VLOOKUP($B24,'[2] Current Investment Portfolios'!$C$1:$R$65536,7)="","",VLOOKUP($B24,'[2] Current Investment Portfolios'!$C$1:$R$65536,7,FALSE))</f>
        <v/>
      </c>
      <c r="N24" s="43" t="str">
        <f>IF(VLOOKUP($B24,'[2] Current Investment Portfolios'!$C$1:$R$65536,14)="","",VLOOKUP($B24,'[2] Current Investment Portfolios'!$C$1:$R$65536,14,FALSE))</f>
        <v/>
      </c>
      <c r="O24" s="43" t="str">
        <f>IF(VLOOKUP($B24,'[2] Current Investment Portfolios'!$C$1:$R$65536,8)="","",VLOOKUP($B24,'[2] Current Investment Portfolios'!$C$1:$R$65536,8,FALSE))</f>
        <v/>
      </c>
      <c r="P24" s="43" t="str">
        <f>IF(VLOOKUP($B24,'[2] Current Investment Portfolios'!$C$1:$R$65536,15)="","",VLOOKUP($B24,'[2] Current Investment Portfolios'!$C$1:$R$65536,15,FALSE))</f>
        <v/>
      </c>
      <c r="Q24" s="43" t="str">
        <f>IF(VLOOKUP($B24,'[2] Current Investment Portfolios'!$C$1:$R$65536,9)="","",VLOOKUP($B24,'[2] Current Investment Portfolios'!$C$1:$R$65536,9,FALSE))</f>
        <v/>
      </c>
      <c r="R24" s="43" t="str">
        <f>IF(VLOOKUP($B24,'[2] Current Investment Portfolios'!$C$1:$R$65536,16)="","",VLOOKUP($B24,'[2] Current Investment Portfolios'!$C$1:$R$65536,16,FALSE))</f>
        <v/>
      </c>
      <c r="S24" s="29">
        <f>VLOOKUP(B24,'[1]BuySell Data'!$A:$E,5,FALSE)</f>
        <v>2E-3</v>
      </c>
      <c r="T24" s="27" t="str">
        <f>VLOOKUP(B24,'[1]Investment Managers'!$A:$B,2,FALSE)</f>
        <v>OnePath Funds Management Limited</v>
      </c>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row>
    <row r="25" spans="1:237" s="2" customFormat="1" x14ac:dyDescent="0.25">
      <c r="A25" s="16" t="s">
        <v>1330</v>
      </c>
      <c r="B25" s="35" t="s">
        <v>1329</v>
      </c>
      <c r="C25" s="32" t="s">
        <v>873</v>
      </c>
      <c r="D25" s="29">
        <f>VLOOKUP(B25,'[1]ICR Data'!$A:$E,5,FALSE)</f>
        <v>7.1999999999999998E-3</v>
      </c>
      <c r="E25" s="43" t="str">
        <f>IF(VLOOKUP($B25,'[2] Current Investment Portfolios'!$C$1:$R$65536,3)="","",VLOOKUP($B25,'[2] Current Investment Portfolios'!$C$1:$R$65536,3,FALSE))</f>
        <v/>
      </c>
      <c r="F25" s="43" t="str">
        <f>IF(VLOOKUP($B25,'[2] Current Investment Portfolios'!$C$1:$R$65536,10)="","",VLOOKUP($B25,'[2] Current Investment Portfolios'!$C$1:$R$65536,10,FALSE))</f>
        <v/>
      </c>
      <c r="G25" s="43" t="str">
        <f>IF(VLOOKUP($B25,'[2] Current Investment Portfolios'!$C$1:$R$65536,4)="","",VLOOKUP($B25,'[2] Current Investment Portfolios'!$C$1:$R$65536,4,FALSE))</f>
        <v/>
      </c>
      <c r="H25" s="43" t="str">
        <f>IF(VLOOKUP($B25,'[2] Current Investment Portfolios'!$C$1:$R$65536,11)="","",VLOOKUP($B25,'[2] Current Investment Portfolios'!$C$1:$R$65536,11,FALSE))</f>
        <v/>
      </c>
      <c r="I25" s="43" t="str">
        <f>IF(VLOOKUP($B25,'[2] Current Investment Portfolios'!$C$1:$R$65536,5)="","",VLOOKUP($B25,'[2] Current Investment Portfolios'!$C$1:$R$65536,5,FALSE))</f>
        <v/>
      </c>
      <c r="J25" s="43" t="str">
        <f>IF(VLOOKUP($B25,'[2] Current Investment Portfolios'!$C$1:$R$65536,12)="","",VLOOKUP($B25,'[2] Current Investment Portfolios'!$C$1:$R$65536,12,FALSE))</f>
        <v/>
      </c>
      <c r="K25" s="43" t="str">
        <f>IF(VLOOKUP($B25,'[2] Current Investment Portfolios'!$C$1:$R$65536,6)="","",VLOOKUP($B25,'[2] Current Investment Portfolios'!$C$1:$R$65536,6,FALSE))</f>
        <v/>
      </c>
      <c r="L25" s="43" t="str">
        <f>IF(VLOOKUP($B25,'[2] Current Investment Portfolios'!$C$1:$R$65536,13)="","",VLOOKUP($B25,'[2] Current Investment Portfolios'!$C$1:$R$65536,13,FALSE))</f>
        <v/>
      </c>
      <c r="M25" s="43" t="str">
        <f>IF(VLOOKUP($B25,'[2] Current Investment Portfolios'!$C$1:$R$65536,7)="","",VLOOKUP($B25,'[2] Current Investment Portfolios'!$C$1:$R$65536,7,FALSE))</f>
        <v/>
      </c>
      <c r="N25" s="43" t="str">
        <f>IF(VLOOKUP($B25,'[2] Current Investment Portfolios'!$C$1:$R$65536,14)="","",VLOOKUP($B25,'[2] Current Investment Portfolios'!$C$1:$R$65536,14,FALSE))</f>
        <v/>
      </c>
      <c r="O25" s="43" t="str">
        <f>IF(VLOOKUP($B25,'[2] Current Investment Portfolios'!$C$1:$R$65536,8)="","",VLOOKUP($B25,'[2] Current Investment Portfolios'!$C$1:$R$65536,8,FALSE))</f>
        <v/>
      </c>
      <c r="P25" s="43" t="str">
        <f>IF(VLOOKUP($B25,'[2] Current Investment Portfolios'!$C$1:$R$65536,15)="","",VLOOKUP($B25,'[2] Current Investment Portfolios'!$C$1:$R$65536,15,FALSE))</f>
        <v/>
      </c>
      <c r="Q25" s="43" t="str">
        <f>IF(VLOOKUP($B25,'[2] Current Investment Portfolios'!$C$1:$R$65536,9)="","",VLOOKUP($B25,'[2] Current Investment Portfolios'!$C$1:$R$65536,9,FALSE))</f>
        <v/>
      </c>
      <c r="R25" s="43" t="str">
        <f>IF(VLOOKUP($B25,'[2] Current Investment Portfolios'!$C$1:$R$65536,16)="","",VLOOKUP($B25,'[2] Current Investment Portfolios'!$C$1:$R$65536,16,FALSE))</f>
        <v/>
      </c>
      <c r="S25" s="29">
        <f>VLOOKUP(B25,'[1]BuySell Data'!$A:$E,5,FALSE)</f>
        <v>3.4999999999999996E-3</v>
      </c>
      <c r="T25" s="27" t="str">
        <f>VLOOKUP(B25,'[1]Investment Managers'!$A:$B,2,FALSE)</f>
        <v>Russell Investment Management Limited</v>
      </c>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row>
    <row r="26" spans="1:237" s="2" customFormat="1" x14ac:dyDescent="0.25">
      <c r="A26" s="16" t="s">
        <v>468</v>
      </c>
      <c r="B26" s="28" t="s">
        <v>116</v>
      </c>
      <c r="C26" s="32" t="s">
        <v>873</v>
      </c>
      <c r="D26" s="29">
        <f>VLOOKUP(B26,'[1]ICR Data'!$A:$E,5,FALSE)</f>
        <v>6.8000000000000005E-3</v>
      </c>
      <c r="E26" s="43" t="e">
        <f>IF(VLOOKUP($B26,'[2] Current Investment Portfolios'!$C$1:$R$65536,3)="","",VLOOKUP($B26,'[2] Current Investment Portfolios'!$C$1:$R$65536,3,FALSE))</f>
        <v>#N/A</v>
      </c>
      <c r="F26" s="43" t="e">
        <f>IF(VLOOKUP($B26,'[2] Current Investment Portfolios'!$C$1:$R$65536,10)="","",VLOOKUP($B26,'[2] Current Investment Portfolios'!$C$1:$R$65536,10,FALSE))</f>
        <v>#N/A</v>
      </c>
      <c r="G26" s="43" t="e">
        <f>IF(VLOOKUP($B26,'[2] Current Investment Portfolios'!$C$1:$R$65536,4)="","",VLOOKUP($B26,'[2] Current Investment Portfolios'!$C$1:$R$65536,4,FALSE))</f>
        <v>#N/A</v>
      </c>
      <c r="H26" s="43" t="e">
        <f>IF(VLOOKUP($B26,'[2] Current Investment Portfolios'!$C$1:$R$65536,11)="","",VLOOKUP($B26,'[2] Current Investment Portfolios'!$C$1:$R$65536,11,FALSE))</f>
        <v>#N/A</v>
      </c>
      <c r="I26" s="43" t="e">
        <f>IF(VLOOKUP($B26,'[2] Current Investment Portfolios'!$C$1:$R$65536,5)="","",VLOOKUP($B26,'[2] Current Investment Portfolios'!$C$1:$R$65536,5,FALSE))</f>
        <v>#N/A</v>
      </c>
      <c r="J26" s="43" t="e">
        <f>IF(VLOOKUP($B26,'[2] Current Investment Portfolios'!$C$1:$R$65536,12)="","",VLOOKUP($B26,'[2] Current Investment Portfolios'!$C$1:$R$65536,12,FALSE))</f>
        <v>#N/A</v>
      </c>
      <c r="K26" s="43" t="e">
        <f>IF(VLOOKUP($B26,'[2] Current Investment Portfolios'!$C$1:$R$65536,6)="","",VLOOKUP($B26,'[2] Current Investment Portfolios'!$C$1:$R$65536,6,FALSE))</f>
        <v>#N/A</v>
      </c>
      <c r="L26" s="43" t="e">
        <f>IF(VLOOKUP($B26,'[2] Current Investment Portfolios'!$C$1:$R$65536,13)="","",VLOOKUP($B26,'[2] Current Investment Portfolios'!$C$1:$R$65536,13,FALSE))</f>
        <v>#N/A</v>
      </c>
      <c r="M26" s="43" t="e">
        <f>IF(VLOOKUP($B26,'[2] Current Investment Portfolios'!$C$1:$R$65536,7)="","",VLOOKUP($B26,'[2] Current Investment Portfolios'!$C$1:$R$65536,7,FALSE))</f>
        <v>#N/A</v>
      </c>
      <c r="N26" s="43" t="e">
        <f>IF(VLOOKUP($B26,'[2] Current Investment Portfolios'!$C$1:$R$65536,14)="","",VLOOKUP($B26,'[2] Current Investment Portfolios'!$C$1:$R$65536,14,FALSE))</f>
        <v>#N/A</v>
      </c>
      <c r="O26" s="43" t="e">
        <f>IF(VLOOKUP($B26,'[2] Current Investment Portfolios'!$C$1:$R$65536,8)="","",VLOOKUP($B26,'[2] Current Investment Portfolios'!$C$1:$R$65536,8,FALSE))</f>
        <v>#N/A</v>
      </c>
      <c r="P26" s="43" t="e">
        <f>IF(VLOOKUP($B26,'[2] Current Investment Portfolios'!$C$1:$R$65536,15)="","",VLOOKUP($B26,'[2] Current Investment Portfolios'!$C$1:$R$65536,15,FALSE))</f>
        <v>#N/A</v>
      </c>
      <c r="Q26" s="43" t="e">
        <f>IF(VLOOKUP($B26,'[2] Current Investment Portfolios'!$C$1:$R$65536,9)="","",VLOOKUP($B26,'[2] Current Investment Portfolios'!$C$1:$R$65536,9,FALSE))</f>
        <v>#N/A</v>
      </c>
      <c r="R26" s="43" t="e">
        <f>IF(VLOOKUP($B26,'[2] Current Investment Portfolios'!$C$1:$R$65536,16)="","",VLOOKUP($B26,'[2] Current Investment Portfolios'!$C$1:$R$65536,16,FALSE))</f>
        <v>#N/A</v>
      </c>
      <c r="S26" s="29">
        <f>VLOOKUP(B26,'[1]BuySell Data'!$A:$E,5,FALSE)</f>
        <v>2E-3</v>
      </c>
      <c r="T26" s="27" t="str">
        <f>VLOOKUP(B26,'[1]Investment Managers'!$A:$B,2,FALSE)</f>
        <v>Yarra Capital Management</v>
      </c>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row>
    <row r="27" spans="1:237" s="2" customFormat="1" x14ac:dyDescent="0.25">
      <c r="A27" s="33"/>
      <c r="B27" s="35"/>
      <c r="C27" s="35"/>
      <c r="D27" s="29"/>
      <c r="E27" s="43"/>
      <c r="F27" s="43"/>
      <c r="G27" s="43"/>
      <c r="H27" s="43"/>
      <c r="I27" s="43"/>
      <c r="J27" s="43"/>
      <c r="K27" s="43"/>
      <c r="L27" s="43"/>
      <c r="M27" s="43"/>
      <c r="N27" s="43"/>
      <c r="O27" s="43"/>
      <c r="P27" s="43"/>
      <c r="Q27" s="43"/>
      <c r="R27" s="43"/>
      <c r="S27" s="29"/>
      <c r="T27" s="27"/>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row>
    <row r="28" spans="1:237" s="2" customFormat="1" x14ac:dyDescent="0.25">
      <c r="A28" s="45"/>
      <c r="B28" s="46" t="s">
        <v>820</v>
      </c>
      <c r="C28" s="46"/>
      <c r="D28" s="14" t="e">
        <f>MIN(D7:D26)</f>
        <v>#N/A</v>
      </c>
      <c r="E28" s="47" t="e">
        <f>MIN(E7:E26)</f>
        <v>#N/A</v>
      </c>
      <c r="F28" s="48"/>
      <c r="G28" s="47" t="e">
        <f>MIN(G7:G26)</f>
        <v>#N/A</v>
      </c>
      <c r="H28" s="48"/>
      <c r="I28" s="47" t="e">
        <f>MIN(I7:I26)</f>
        <v>#N/A</v>
      </c>
      <c r="J28" s="48"/>
      <c r="K28" s="47" t="e">
        <f>MIN(K7:K26)</f>
        <v>#N/A</v>
      </c>
      <c r="L28" s="48"/>
      <c r="M28" s="47" t="e">
        <f>MIN(M7:M26)</f>
        <v>#N/A</v>
      </c>
      <c r="N28" s="48"/>
      <c r="O28" s="47" t="e">
        <f>MIN(O7:O26)</f>
        <v>#N/A</v>
      </c>
      <c r="P28" s="48"/>
      <c r="Q28" s="47" t="e">
        <f>MIN(Q7:Q26)</f>
        <v>#N/A</v>
      </c>
      <c r="R28" s="48"/>
      <c r="S28" s="14" t="e">
        <f>MIN(S7:S26)</f>
        <v>#N/A</v>
      </c>
      <c r="T28" s="27"/>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row>
    <row r="29" spans="1:237" s="2" customFormat="1" x14ac:dyDescent="0.25">
      <c r="A29" s="45"/>
      <c r="B29" s="49" t="s">
        <v>821</v>
      </c>
      <c r="C29" s="49"/>
      <c r="D29" s="14" t="e">
        <f>MAX(D7:D26)</f>
        <v>#N/A</v>
      </c>
      <c r="E29" s="48"/>
      <c r="F29" s="47" t="e">
        <f>MAX(F7:F26)</f>
        <v>#N/A</v>
      </c>
      <c r="G29" s="48"/>
      <c r="H29" s="47" t="e">
        <f>MAX(H7:H26)</f>
        <v>#N/A</v>
      </c>
      <c r="I29" s="48"/>
      <c r="J29" s="47" t="e">
        <f>MAX(J7:J26)</f>
        <v>#N/A</v>
      </c>
      <c r="K29" s="48"/>
      <c r="L29" s="47" t="e">
        <f>MAX(L7:L26)</f>
        <v>#N/A</v>
      </c>
      <c r="M29" s="48"/>
      <c r="N29" s="47" t="e">
        <f>MAX(N7:N26)</f>
        <v>#N/A</v>
      </c>
      <c r="O29" s="48"/>
      <c r="P29" s="47" t="e">
        <f>MAX(P7:P26)</f>
        <v>#N/A</v>
      </c>
      <c r="Q29" s="48"/>
      <c r="R29" s="47" t="e">
        <f>MAX(R7:R26)</f>
        <v>#N/A</v>
      </c>
      <c r="S29" s="14" t="e">
        <f>MAX(S7:S26)</f>
        <v>#N/A</v>
      </c>
      <c r="T29" s="27"/>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row>
    <row r="30" spans="1:237" s="2" customFormat="1" x14ac:dyDescent="0.25">
      <c r="A30" s="46" t="s">
        <v>164</v>
      </c>
      <c r="B30" s="46"/>
      <c r="C30" s="46"/>
      <c r="D30" s="29"/>
      <c r="E30" s="43"/>
      <c r="F30" s="43"/>
      <c r="G30" s="43"/>
      <c r="H30" s="43"/>
      <c r="I30" s="43"/>
      <c r="J30" s="43"/>
      <c r="K30" s="43"/>
      <c r="L30" s="43"/>
      <c r="M30" s="43"/>
      <c r="N30" s="43"/>
      <c r="O30" s="43"/>
      <c r="P30" s="43"/>
      <c r="Q30" s="43"/>
      <c r="R30" s="43"/>
      <c r="S30" s="29"/>
      <c r="T30" s="27"/>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row>
    <row r="31" spans="1:237" s="2" customFormat="1" x14ac:dyDescent="0.25">
      <c r="A31" s="173" t="s">
        <v>403</v>
      </c>
      <c r="B31" s="71" t="s">
        <v>404</v>
      </c>
      <c r="C31" s="32" t="s">
        <v>873</v>
      </c>
      <c r="D31" s="29">
        <f>VLOOKUP(B31,'[1]ICR Data'!$A:$E,5,FALSE)</f>
        <v>1.4199999999999999E-2</v>
      </c>
      <c r="E31" s="43" t="e">
        <f>IF(VLOOKUP($B31,'[2] Current Investment Portfolios'!$C$1:$R$65536,3)="","",VLOOKUP($B31,'[2] Current Investment Portfolios'!$C$1:$R$65536,3,FALSE))</f>
        <v>#N/A</v>
      </c>
      <c r="F31" s="43" t="e">
        <f>IF(VLOOKUP($B31,'[2] Current Investment Portfolios'!$C$1:$R$65536,10)="","",VLOOKUP($B31,'[2] Current Investment Portfolios'!$C$1:$R$65536,10,FALSE))</f>
        <v>#N/A</v>
      </c>
      <c r="G31" s="43" t="e">
        <f>IF(VLOOKUP($B31,'[2] Current Investment Portfolios'!$C$1:$R$65536,4)="","",VLOOKUP($B31,'[2] Current Investment Portfolios'!$C$1:$R$65536,4,FALSE))</f>
        <v>#N/A</v>
      </c>
      <c r="H31" s="43" t="e">
        <f>IF(VLOOKUP($B31,'[2] Current Investment Portfolios'!$C$1:$R$65536,11)="","",VLOOKUP($B31,'[2] Current Investment Portfolios'!$C$1:$R$65536,11,FALSE))</f>
        <v>#N/A</v>
      </c>
      <c r="I31" s="43" t="e">
        <f>IF(VLOOKUP($B31,'[2] Current Investment Portfolios'!$C$1:$R$65536,5)="","",VLOOKUP($B31,'[2] Current Investment Portfolios'!$C$1:$R$65536,5,FALSE))</f>
        <v>#N/A</v>
      </c>
      <c r="J31" s="43" t="e">
        <f>IF(VLOOKUP($B31,'[2] Current Investment Portfolios'!$C$1:$R$65536,12)="","",VLOOKUP($B31,'[2] Current Investment Portfolios'!$C$1:$R$65536,12,FALSE))</f>
        <v>#N/A</v>
      </c>
      <c r="K31" s="43" t="e">
        <f>IF(VLOOKUP($B31,'[2] Current Investment Portfolios'!$C$1:$R$65536,6)="","",VLOOKUP($B31,'[2] Current Investment Portfolios'!$C$1:$R$65536,6,FALSE))</f>
        <v>#N/A</v>
      </c>
      <c r="L31" s="43" t="e">
        <f>IF(VLOOKUP($B31,'[2] Current Investment Portfolios'!$C$1:$R$65536,13)="","",VLOOKUP($B31,'[2] Current Investment Portfolios'!$C$1:$R$65536,13,FALSE))</f>
        <v>#N/A</v>
      </c>
      <c r="M31" s="43" t="e">
        <f>IF(VLOOKUP($B31,'[2] Current Investment Portfolios'!$C$1:$R$65536,7)="","",VLOOKUP($B31,'[2] Current Investment Portfolios'!$C$1:$R$65536,7,FALSE))</f>
        <v>#N/A</v>
      </c>
      <c r="N31" s="43" t="e">
        <f>IF(VLOOKUP($B31,'[2] Current Investment Portfolios'!$C$1:$R$65536,14)="","",VLOOKUP($B31,'[2] Current Investment Portfolios'!$C$1:$R$65536,14,FALSE))</f>
        <v>#N/A</v>
      </c>
      <c r="O31" s="43" t="e">
        <f>IF(VLOOKUP($B31,'[2] Current Investment Portfolios'!$C$1:$R$65536,8)="","",VLOOKUP($B31,'[2] Current Investment Portfolios'!$C$1:$R$65536,8,FALSE))</f>
        <v>#N/A</v>
      </c>
      <c r="P31" s="43" t="e">
        <f>IF(VLOOKUP($B31,'[2] Current Investment Portfolios'!$C$1:$R$65536,15)="","",VLOOKUP($B31,'[2] Current Investment Portfolios'!$C$1:$R$65536,15,FALSE))</f>
        <v>#N/A</v>
      </c>
      <c r="Q31" s="43" t="e">
        <f>IF(VLOOKUP($B31,'[2] Current Investment Portfolios'!$C$1:$R$65536,9)="","",VLOOKUP($B31,'[2] Current Investment Portfolios'!$C$1:$R$65536,9,FALSE))</f>
        <v>#N/A</v>
      </c>
      <c r="R31" s="43" t="e">
        <f>IF(VLOOKUP($B31,'[2] Current Investment Portfolios'!$C$1:$R$65536,16)="","",VLOOKUP($B31,'[2] Current Investment Portfolios'!$C$1:$R$65536,16,FALSE))</f>
        <v>#N/A</v>
      </c>
      <c r="S31" s="29">
        <f>VLOOKUP(B31,'[1]BuySell Data'!$A:$E,5,FALSE)</f>
        <v>1.4000000000000002E-3</v>
      </c>
      <c r="T31" s="27" t="str">
        <f>VLOOKUP(B31,'[1]Investment Managers'!$A:$B,2,FALSE)</f>
        <v>AMP Capital Investors Limited</v>
      </c>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row>
    <row r="32" spans="1:237" s="2" customFormat="1" x14ac:dyDescent="0.25">
      <c r="A32" s="16" t="s">
        <v>88</v>
      </c>
      <c r="B32" s="28" t="s">
        <v>89</v>
      </c>
      <c r="C32" s="32" t="s">
        <v>873</v>
      </c>
      <c r="D32" s="29">
        <f>VLOOKUP(B32,'[1]ICR Data'!$A:$E,5,FALSE)</f>
        <v>1.0500000000000001E-2</v>
      </c>
      <c r="E32" s="43" t="e">
        <f>IF(VLOOKUP($B32,'[2] Current Investment Portfolios'!$C$1:$R$65536,3)="","",VLOOKUP($B32,'[2] Current Investment Portfolios'!$C$1:$R$65536,3,FALSE))</f>
        <v>#N/A</v>
      </c>
      <c r="F32" s="43" t="e">
        <f>IF(VLOOKUP($B32,'[2] Current Investment Portfolios'!$C$1:$R$65536,10)="","",VLOOKUP($B32,'[2] Current Investment Portfolios'!$C$1:$R$65536,10,FALSE))</f>
        <v>#N/A</v>
      </c>
      <c r="G32" s="43" t="e">
        <f>IF(VLOOKUP($B32,'[2] Current Investment Portfolios'!$C$1:$R$65536,4)="","",VLOOKUP($B32,'[2] Current Investment Portfolios'!$C$1:$R$65536,4,FALSE))</f>
        <v>#N/A</v>
      </c>
      <c r="H32" s="43" t="e">
        <f>IF(VLOOKUP($B32,'[2] Current Investment Portfolios'!$C$1:$R$65536,11)="","",VLOOKUP($B32,'[2] Current Investment Portfolios'!$C$1:$R$65536,11,FALSE))</f>
        <v>#N/A</v>
      </c>
      <c r="I32" s="43" t="e">
        <f>IF(VLOOKUP($B32,'[2] Current Investment Portfolios'!$C$1:$R$65536,5)="","",VLOOKUP($B32,'[2] Current Investment Portfolios'!$C$1:$R$65536,5,FALSE))</f>
        <v>#N/A</v>
      </c>
      <c r="J32" s="43" t="e">
        <f>IF(VLOOKUP($B32,'[2] Current Investment Portfolios'!$C$1:$R$65536,12)="","",VLOOKUP($B32,'[2] Current Investment Portfolios'!$C$1:$R$65536,12,FALSE))</f>
        <v>#N/A</v>
      </c>
      <c r="K32" s="43" t="e">
        <f>IF(VLOOKUP($B32,'[2] Current Investment Portfolios'!$C$1:$R$65536,6)="","",VLOOKUP($B32,'[2] Current Investment Portfolios'!$C$1:$R$65536,6,FALSE))</f>
        <v>#N/A</v>
      </c>
      <c r="L32" s="43" t="e">
        <f>IF(VLOOKUP($B32,'[2] Current Investment Portfolios'!$C$1:$R$65536,13)="","",VLOOKUP($B32,'[2] Current Investment Portfolios'!$C$1:$R$65536,13,FALSE))</f>
        <v>#N/A</v>
      </c>
      <c r="M32" s="43" t="e">
        <f>IF(VLOOKUP($B32,'[2] Current Investment Portfolios'!$C$1:$R$65536,7)="","",VLOOKUP($B32,'[2] Current Investment Portfolios'!$C$1:$R$65536,7,FALSE))</f>
        <v>#N/A</v>
      </c>
      <c r="N32" s="43" t="e">
        <f>IF(VLOOKUP($B32,'[2] Current Investment Portfolios'!$C$1:$R$65536,14)="","",VLOOKUP($B32,'[2] Current Investment Portfolios'!$C$1:$R$65536,14,FALSE))</f>
        <v>#N/A</v>
      </c>
      <c r="O32" s="43" t="e">
        <f>IF(VLOOKUP($B32,'[2] Current Investment Portfolios'!$C$1:$R$65536,8)="","",VLOOKUP($B32,'[2] Current Investment Portfolios'!$C$1:$R$65536,8,FALSE))</f>
        <v>#N/A</v>
      </c>
      <c r="P32" s="43" t="e">
        <f>IF(VLOOKUP($B32,'[2] Current Investment Portfolios'!$C$1:$R$65536,15)="","",VLOOKUP($B32,'[2] Current Investment Portfolios'!$C$1:$R$65536,15,FALSE))</f>
        <v>#N/A</v>
      </c>
      <c r="Q32" s="43" t="e">
        <f>IF(VLOOKUP($B32,'[2] Current Investment Portfolios'!$C$1:$R$65536,9)="","",VLOOKUP($B32,'[2] Current Investment Portfolios'!$C$1:$R$65536,9,FALSE))</f>
        <v>#N/A</v>
      </c>
      <c r="R32" s="43" t="e">
        <f>IF(VLOOKUP($B32,'[2] Current Investment Portfolios'!$C$1:$R$65536,16)="","",VLOOKUP($B32,'[2] Current Investment Portfolios'!$C$1:$R$65536,16,FALSE))</f>
        <v>#N/A</v>
      </c>
      <c r="S32" s="29">
        <f>VLOOKUP(B32,'[1]BuySell Data'!$A:$E,5,FALSE)</f>
        <v>6.0000000000000001E-3</v>
      </c>
      <c r="T32" s="27" t="str">
        <f>VLOOKUP(B32,'[1]Investment Managers'!$A:$B,2,FALSE)</f>
        <v>BlackRock Inc</v>
      </c>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row>
    <row r="33" spans="1:237" x14ac:dyDescent="0.25">
      <c r="A33" s="143" t="s">
        <v>897</v>
      </c>
      <c r="B33" s="77" t="s">
        <v>861</v>
      </c>
      <c r="C33" s="78" t="s">
        <v>873</v>
      </c>
      <c r="D33" s="29">
        <f>VLOOKUP(B33,'[1]ICR Data'!$A:$E,5,FALSE)</f>
        <v>3.7499999999999999E-3</v>
      </c>
      <c r="E33" s="43" t="str">
        <f>IF(VLOOKUP($B33,'[2] Current Investment Portfolios'!$C$1:$R$65536,3)="","",VLOOKUP($B33,'[2] Current Investment Portfolios'!$C$1:$R$65536,3,FALSE))</f>
        <v/>
      </c>
      <c r="F33" s="43" t="str">
        <f>IF(VLOOKUP($B33,'[2] Current Investment Portfolios'!$C$1:$R$65536,10)="","",VLOOKUP($B33,'[2] Current Investment Portfolios'!$C$1:$R$65536,10,FALSE))</f>
        <v/>
      </c>
      <c r="G33" s="43" t="str">
        <f>IF(VLOOKUP($B33,'[2] Current Investment Portfolios'!$C$1:$R$65536,4)="","",VLOOKUP($B33,'[2] Current Investment Portfolios'!$C$1:$R$65536,4,FALSE))</f>
        <v/>
      </c>
      <c r="H33" s="43" t="str">
        <f>IF(VLOOKUP($B33,'[2] Current Investment Portfolios'!$C$1:$R$65536,11)="","",VLOOKUP($B33,'[2] Current Investment Portfolios'!$C$1:$R$65536,11,FALSE))</f>
        <v/>
      </c>
      <c r="I33" s="43" t="str">
        <f>IF(VLOOKUP($B33,'[2] Current Investment Portfolios'!$C$1:$R$65536,5)="","",VLOOKUP($B33,'[2] Current Investment Portfolios'!$C$1:$R$65536,5,FALSE))</f>
        <v/>
      </c>
      <c r="J33" s="43" t="str">
        <f>IF(VLOOKUP($B33,'[2] Current Investment Portfolios'!$C$1:$R$65536,12)="","",VLOOKUP($B33,'[2] Current Investment Portfolios'!$C$1:$R$65536,12,FALSE))</f>
        <v/>
      </c>
      <c r="K33" s="43" t="str">
        <f>IF(VLOOKUP($B33,'[2] Current Investment Portfolios'!$C$1:$R$65536,6)="","",VLOOKUP($B33,'[2] Current Investment Portfolios'!$C$1:$R$65536,6,FALSE))</f>
        <v/>
      </c>
      <c r="L33" s="43" t="str">
        <f>IF(VLOOKUP($B33,'[2] Current Investment Portfolios'!$C$1:$R$65536,13)="","",VLOOKUP($B33,'[2] Current Investment Portfolios'!$C$1:$R$65536,13,FALSE))</f>
        <v/>
      </c>
      <c r="M33" s="43" t="str">
        <f>IF(VLOOKUP($B33,'[2] Current Investment Portfolios'!$C$1:$R$65536,7)="","",VLOOKUP($B33,'[2] Current Investment Portfolios'!$C$1:$R$65536,7,FALSE))</f>
        <v/>
      </c>
      <c r="N33" s="43" t="str">
        <f>IF(VLOOKUP($B33,'[2] Current Investment Portfolios'!$C$1:$R$65536,14)="","",VLOOKUP($B33,'[2] Current Investment Portfolios'!$C$1:$R$65536,14,FALSE))</f>
        <v/>
      </c>
      <c r="O33" s="43" t="str">
        <f>IF(VLOOKUP($B33,'[2] Current Investment Portfolios'!$C$1:$R$65536,8)="","",VLOOKUP($B33,'[2] Current Investment Portfolios'!$C$1:$R$65536,8,FALSE))</f>
        <v/>
      </c>
      <c r="P33" s="43" t="str">
        <f>IF(VLOOKUP($B33,'[2] Current Investment Portfolios'!$C$1:$R$65536,15)="","",VLOOKUP($B33,'[2] Current Investment Portfolios'!$C$1:$R$65536,15,FALSE))</f>
        <v/>
      </c>
      <c r="Q33" s="43" t="str">
        <f>IF(VLOOKUP($B33,'[2] Current Investment Portfolios'!$C$1:$R$65536,9)="","",VLOOKUP($B33,'[2] Current Investment Portfolios'!$C$1:$R$65536,9,FALSE))</f>
        <v/>
      </c>
      <c r="R33" s="43" t="str">
        <f>IF(VLOOKUP($B33,'[2] Current Investment Portfolios'!$C$1:$R$65536,16)="","",VLOOKUP($B33,'[2] Current Investment Portfolios'!$C$1:$R$65536,16,FALSE))</f>
        <v/>
      </c>
      <c r="S33" s="29" t="str">
        <f>VLOOKUP(B33,'[1]BuySell Data'!$A:$E,5,FALSE)</f>
        <v>n/a</v>
      </c>
      <c r="T33" s="27" t="str">
        <f>VLOOKUP(B33,'[1]Investment Managers'!$A:$B,2,FALSE)</f>
        <v>BlackRock Investment Mngt (Australia) Ltd</v>
      </c>
    </row>
    <row r="34" spans="1:237" s="2" customFormat="1" x14ac:dyDescent="0.25">
      <c r="A34" s="16" t="s">
        <v>1338</v>
      </c>
      <c r="B34" s="35" t="s">
        <v>167</v>
      </c>
      <c r="C34" s="32" t="s">
        <v>873</v>
      </c>
      <c r="D34" s="29" t="e">
        <f>VLOOKUP(B34,'[1]ICR Data'!$A:$E,5,FALSE)</f>
        <v>#N/A</v>
      </c>
      <c r="E34" s="43" t="e">
        <f>IF(VLOOKUP($B34,'[2] Current Investment Portfolios'!$C$1:$R$65536,3)="","",VLOOKUP($B34,'[2] Current Investment Portfolios'!$C$1:$R$65536,3,FALSE))</f>
        <v>#N/A</v>
      </c>
      <c r="F34" s="43" t="e">
        <f>IF(VLOOKUP($B34,'[2] Current Investment Portfolios'!$C$1:$R$65536,10)="","",VLOOKUP($B34,'[2] Current Investment Portfolios'!$C$1:$R$65536,10,FALSE))</f>
        <v>#N/A</v>
      </c>
      <c r="G34" s="43" t="e">
        <f>IF(VLOOKUP($B34,'[2] Current Investment Portfolios'!$C$1:$R$65536,4)="","",VLOOKUP($B34,'[2] Current Investment Portfolios'!$C$1:$R$65536,4,FALSE))</f>
        <v>#N/A</v>
      </c>
      <c r="H34" s="43" t="e">
        <f>IF(VLOOKUP($B34,'[2] Current Investment Portfolios'!$C$1:$R$65536,11)="","",VLOOKUP($B34,'[2] Current Investment Portfolios'!$C$1:$R$65536,11,FALSE))</f>
        <v>#N/A</v>
      </c>
      <c r="I34" s="43" t="e">
        <f>IF(VLOOKUP($B34,'[2] Current Investment Portfolios'!$C$1:$R$65536,5)="","",VLOOKUP($B34,'[2] Current Investment Portfolios'!$C$1:$R$65536,5,FALSE))</f>
        <v>#N/A</v>
      </c>
      <c r="J34" s="43" t="e">
        <f>IF(VLOOKUP($B34,'[2] Current Investment Portfolios'!$C$1:$R$65536,12)="","",VLOOKUP($B34,'[2] Current Investment Portfolios'!$C$1:$R$65536,12,FALSE))</f>
        <v>#N/A</v>
      </c>
      <c r="K34" s="43" t="e">
        <f>IF(VLOOKUP($B34,'[2] Current Investment Portfolios'!$C$1:$R$65536,6)="","",VLOOKUP($B34,'[2] Current Investment Portfolios'!$C$1:$R$65536,6,FALSE))</f>
        <v>#N/A</v>
      </c>
      <c r="L34" s="43" t="e">
        <f>IF(VLOOKUP($B34,'[2] Current Investment Portfolios'!$C$1:$R$65536,13)="","",VLOOKUP($B34,'[2] Current Investment Portfolios'!$C$1:$R$65536,13,FALSE))</f>
        <v>#N/A</v>
      </c>
      <c r="M34" s="43" t="e">
        <f>IF(VLOOKUP($B34,'[2] Current Investment Portfolios'!$C$1:$R$65536,7)="","",VLOOKUP($B34,'[2] Current Investment Portfolios'!$C$1:$R$65536,7,FALSE))</f>
        <v>#N/A</v>
      </c>
      <c r="N34" s="43" t="e">
        <f>IF(VLOOKUP($B34,'[2] Current Investment Portfolios'!$C$1:$R$65536,14)="","",VLOOKUP($B34,'[2] Current Investment Portfolios'!$C$1:$R$65536,14,FALSE))</f>
        <v>#N/A</v>
      </c>
      <c r="O34" s="43" t="e">
        <f>IF(VLOOKUP($B34,'[2] Current Investment Portfolios'!$C$1:$R$65536,8)="","",VLOOKUP($B34,'[2] Current Investment Portfolios'!$C$1:$R$65536,8,FALSE))</f>
        <v>#N/A</v>
      </c>
      <c r="P34" s="43" t="e">
        <f>IF(VLOOKUP($B34,'[2] Current Investment Portfolios'!$C$1:$R$65536,15)="","",VLOOKUP($B34,'[2] Current Investment Portfolios'!$C$1:$R$65536,15,FALSE))</f>
        <v>#N/A</v>
      </c>
      <c r="Q34" s="43" t="e">
        <f>IF(VLOOKUP($B34,'[2] Current Investment Portfolios'!$C$1:$R$65536,9)="","",VLOOKUP($B34,'[2] Current Investment Portfolios'!$C$1:$R$65536,9,FALSE))</f>
        <v>#N/A</v>
      </c>
      <c r="R34" s="43" t="e">
        <f>IF(VLOOKUP($B34,'[2] Current Investment Portfolios'!$C$1:$R$65536,16)="","",VLOOKUP($B34,'[2] Current Investment Portfolios'!$C$1:$R$65536,16,FALSE))</f>
        <v>#N/A</v>
      </c>
      <c r="S34" s="29" t="str">
        <f>VLOOKUP(B34,'[1]BuySell Data'!$A:$E,5,FALSE)</f>
        <v>n/a</v>
      </c>
      <c r="T34" s="27" t="str">
        <f>VLOOKUP(B34,'[1]Investment Managers'!$A:$B,2,FALSE)</f>
        <v>First Sentier Investors (Australia) Services Pty Limited</v>
      </c>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row>
    <row r="35" spans="1:237" s="2" customFormat="1" x14ac:dyDescent="0.25">
      <c r="A35" s="16" t="s">
        <v>1423</v>
      </c>
      <c r="B35" s="35" t="s">
        <v>1414</v>
      </c>
      <c r="C35" s="32" t="s">
        <v>873</v>
      </c>
      <c r="D35" s="29">
        <f>VLOOKUP(B35,'[1]ICR Data'!$A:$E,5,FALSE)</f>
        <v>9.4000000000000021E-3</v>
      </c>
      <c r="E35" s="43" t="str">
        <f>IF(VLOOKUP($B35,'[2] Current Investment Portfolios'!$C$1:$R$65536,3)="","",VLOOKUP($B35,'[2] Current Investment Portfolios'!$C$1:$R$65536,3,FALSE))</f>
        <v/>
      </c>
      <c r="F35" s="43" t="str">
        <f>IF(VLOOKUP($B35,'[2] Current Investment Portfolios'!$C$1:$R$65536,10)="","",VLOOKUP($B35,'[2] Current Investment Portfolios'!$C$1:$R$65536,10,FALSE))</f>
        <v/>
      </c>
      <c r="G35" s="43" t="str">
        <f>IF(VLOOKUP($B35,'[2] Current Investment Portfolios'!$C$1:$R$65536,4)="","",VLOOKUP($B35,'[2] Current Investment Portfolios'!$C$1:$R$65536,4,FALSE))</f>
        <v/>
      </c>
      <c r="H35" s="43" t="str">
        <f>IF(VLOOKUP($B35,'[2] Current Investment Portfolios'!$C$1:$R$65536,11)="","",VLOOKUP($B35,'[2] Current Investment Portfolios'!$C$1:$R$65536,11,FALSE))</f>
        <v/>
      </c>
      <c r="I35" s="43" t="str">
        <f>IF(VLOOKUP($B35,'[2] Current Investment Portfolios'!$C$1:$R$65536,5)="","",VLOOKUP($B35,'[2] Current Investment Portfolios'!$C$1:$R$65536,5,FALSE))</f>
        <v/>
      </c>
      <c r="J35" s="43" t="str">
        <f>IF(VLOOKUP($B35,'[2] Current Investment Portfolios'!$C$1:$R$65536,12)="","",VLOOKUP($B35,'[2] Current Investment Portfolios'!$C$1:$R$65536,12,FALSE))</f>
        <v/>
      </c>
      <c r="K35" s="43" t="str">
        <f>IF(VLOOKUP($B35,'[2] Current Investment Portfolios'!$C$1:$R$65536,6)="","",VLOOKUP($B35,'[2] Current Investment Portfolios'!$C$1:$R$65536,6,FALSE))</f>
        <v/>
      </c>
      <c r="L35" s="43" t="str">
        <f>IF(VLOOKUP($B35,'[2] Current Investment Portfolios'!$C$1:$R$65536,13)="","",VLOOKUP($B35,'[2] Current Investment Portfolios'!$C$1:$R$65536,13,FALSE))</f>
        <v/>
      </c>
      <c r="M35" s="43" t="str">
        <f>IF(VLOOKUP($B35,'[2] Current Investment Portfolios'!$C$1:$R$65536,7)="","",VLOOKUP($B35,'[2] Current Investment Portfolios'!$C$1:$R$65536,7,FALSE))</f>
        <v/>
      </c>
      <c r="N35" s="43" t="str">
        <f>IF(VLOOKUP($B35,'[2] Current Investment Portfolios'!$C$1:$R$65536,14)="","",VLOOKUP($B35,'[2] Current Investment Portfolios'!$C$1:$R$65536,14,FALSE))</f>
        <v/>
      </c>
      <c r="O35" s="43" t="str">
        <f>IF(VLOOKUP($B35,'[2] Current Investment Portfolios'!$C$1:$R$65536,8)="","",VLOOKUP($B35,'[2] Current Investment Portfolios'!$C$1:$R$65536,8,FALSE))</f>
        <v/>
      </c>
      <c r="P35" s="43" t="str">
        <f>IF(VLOOKUP($B35,'[2] Current Investment Portfolios'!$C$1:$R$65536,15)="","",VLOOKUP($B35,'[2] Current Investment Portfolios'!$C$1:$R$65536,15,FALSE))</f>
        <v/>
      </c>
      <c r="Q35" s="43" t="str">
        <f>IF(VLOOKUP($B35,'[2] Current Investment Portfolios'!$C$1:$R$65536,9)="","",VLOOKUP($B35,'[2] Current Investment Portfolios'!$C$1:$R$65536,9,FALSE))</f>
        <v/>
      </c>
      <c r="R35" s="43" t="str">
        <f>IF(VLOOKUP($B35,'[2] Current Investment Portfolios'!$C$1:$R$65536,16)="","",VLOOKUP($B35,'[2] Current Investment Portfolios'!$C$1:$R$65536,16,FALSE))</f>
        <v/>
      </c>
      <c r="S35" s="29">
        <f>VLOOKUP(B35,'[1]BuySell Data'!$A:$E,5,FALSE)</f>
        <v>1.6000000000000001E-3</v>
      </c>
      <c r="T35" s="27" t="str">
        <f>VLOOKUP(B35,'[1]Investment Managers'!$A:$B,2,FALSE)</f>
        <v>IOOF Investment Management Limited</v>
      </c>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row>
    <row r="36" spans="1:237" s="2" customFormat="1" x14ac:dyDescent="0.25">
      <c r="A36" s="16" t="s">
        <v>1424</v>
      </c>
      <c r="B36" s="35" t="s">
        <v>1415</v>
      </c>
      <c r="C36" s="32" t="s">
        <v>873</v>
      </c>
      <c r="D36" s="29">
        <f>VLOOKUP(B36,'[1]ICR Data'!$A:$E,5,FALSE)</f>
        <v>4.6999999999999993E-3</v>
      </c>
      <c r="E36" s="43" t="e">
        <f>IF(VLOOKUP($B36,'[2] Current Investment Portfolios'!$C$1:$R$65536,3)="","",VLOOKUP($B36,'[2] Current Investment Portfolios'!$C$1:$R$65536,3,FALSE))</f>
        <v>#N/A</v>
      </c>
      <c r="F36" s="43" t="e">
        <f>IF(VLOOKUP($B36,'[2] Current Investment Portfolios'!$C$1:$R$65536,10)="","",VLOOKUP($B36,'[2] Current Investment Portfolios'!$C$1:$R$65536,10,FALSE))</f>
        <v>#N/A</v>
      </c>
      <c r="G36" s="43" t="e">
        <f>IF(VLOOKUP($B36,'[2] Current Investment Portfolios'!$C$1:$R$65536,4)="","",VLOOKUP($B36,'[2] Current Investment Portfolios'!$C$1:$R$65536,4,FALSE))</f>
        <v>#N/A</v>
      </c>
      <c r="H36" s="43" t="e">
        <f>IF(VLOOKUP($B36,'[2] Current Investment Portfolios'!$C$1:$R$65536,11)="","",VLOOKUP($B36,'[2] Current Investment Portfolios'!$C$1:$R$65536,11,FALSE))</f>
        <v>#N/A</v>
      </c>
      <c r="I36" s="43" t="e">
        <f>IF(VLOOKUP($B36,'[2] Current Investment Portfolios'!$C$1:$R$65536,5)="","",VLOOKUP($B36,'[2] Current Investment Portfolios'!$C$1:$R$65536,5,FALSE))</f>
        <v>#N/A</v>
      </c>
      <c r="J36" s="43" t="e">
        <f>IF(VLOOKUP($B36,'[2] Current Investment Portfolios'!$C$1:$R$65536,12)="","",VLOOKUP($B36,'[2] Current Investment Portfolios'!$C$1:$R$65536,12,FALSE))</f>
        <v>#N/A</v>
      </c>
      <c r="K36" s="43" t="e">
        <f>IF(VLOOKUP($B36,'[2] Current Investment Portfolios'!$C$1:$R$65536,6)="","",VLOOKUP($B36,'[2] Current Investment Portfolios'!$C$1:$R$65536,6,FALSE))</f>
        <v>#N/A</v>
      </c>
      <c r="L36" s="43" t="e">
        <f>IF(VLOOKUP($B36,'[2] Current Investment Portfolios'!$C$1:$R$65536,13)="","",VLOOKUP($B36,'[2] Current Investment Portfolios'!$C$1:$R$65536,13,FALSE))</f>
        <v>#N/A</v>
      </c>
      <c r="M36" s="43" t="e">
        <f>IF(VLOOKUP($B36,'[2] Current Investment Portfolios'!$C$1:$R$65536,7)="","",VLOOKUP($B36,'[2] Current Investment Portfolios'!$C$1:$R$65536,7,FALSE))</f>
        <v>#N/A</v>
      </c>
      <c r="N36" s="43" t="e">
        <f>IF(VLOOKUP($B36,'[2] Current Investment Portfolios'!$C$1:$R$65536,14)="","",VLOOKUP($B36,'[2] Current Investment Portfolios'!$C$1:$R$65536,14,FALSE))</f>
        <v>#N/A</v>
      </c>
      <c r="O36" s="43" t="e">
        <f>IF(VLOOKUP($B36,'[2] Current Investment Portfolios'!$C$1:$R$65536,8)="","",VLOOKUP($B36,'[2] Current Investment Portfolios'!$C$1:$R$65536,8,FALSE))</f>
        <v>#N/A</v>
      </c>
      <c r="P36" s="43" t="e">
        <f>IF(VLOOKUP($B36,'[2] Current Investment Portfolios'!$C$1:$R$65536,15)="","",VLOOKUP($B36,'[2] Current Investment Portfolios'!$C$1:$R$65536,15,FALSE))</f>
        <v>#N/A</v>
      </c>
      <c r="Q36" s="43" t="e">
        <f>IF(VLOOKUP($B36,'[2] Current Investment Portfolios'!$C$1:$R$65536,9)="","",VLOOKUP($B36,'[2] Current Investment Portfolios'!$C$1:$R$65536,9,FALSE))</f>
        <v>#N/A</v>
      </c>
      <c r="R36" s="43" t="e">
        <f>IF(VLOOKUP($B36,'[2] Current Investment Portfolios'!$C$1:$R$65536,16)="","",VLOOKUP($B36,'[2] Current Investment Portfolios'!$C$1:$R$65536,16,FALSE))</f>
        <v>#N/A</v>
      </c>
      <c r="S36" s="29">
        <f>VLOOKUP(B36,'[1]BuySell Data'!$A:$E,5,FALSE)</f>
        <v>1E-3</v>
      </c>
      <c r="T36" s="27" t="str">
        <f>VLOOKUP(B36,'[1]Investment Managers'!$A:$B,2,FALSE)</f>
        <v>IOOF Investment Management Limited</v>
      </c>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row>
    <row r="37" spans="1:237" s="2" customFormat="1" x14ac:dyDescent="0.25">
      <c r="A37" s="16" t="s">
        <v>1554</v>
      </c>
      <c r="B37" s="35" t="s">
        <v>942</v>
      </c>
      <c r="C37" s="32" t="s">
        <v>873</v>
      </c>
      <c r="D37" s="29">
        <f>VLOOKUP(B37,'[1]ICR Data'!$A:$E,5,FALSE)</f>
        <v>8.0000000000000002E-3</v>
      </c>
      <c r="E37" s="43" t="str">
        <f>IF(VLOOKUP($B37,'[2] Current Investment Portfolios'!$C$1:$R$65536,3)="","",VLOOKUP($B37,'[2] Current Investment Portfolios'!$C$1:$R$65536,3,FALSE))</f>
        <v/>
      </c>
      <c r="F37" s="43" t="str">
        <f>IF(VLOOKUP($B37,'[2] Current Investment Portfolios'!$C$1:$R$65536,10)="","",VLOOKUP($B37,'[2] Current Investment Portfolios'!$C$1:$R$65536,10,FALSE))</f>
        <v/>
      </c>
      <c r="G37" s="43" t="str">
        <f>IF(VLOOKUP($B37,'[2] Current Investment Portfolios'!$C$1:$R$65536,4)="","",VLOOKUP($B37,'[2] Current Investment Portfolios'!$C$1:$R$65536,4,FALSE))</f>
        <v/>
      </c>
      <c r="H37" s="43" t="str">
        <f>IF(VLOOKUP($B37,'[2] Current Investment Portfolios'!$C$1:$R$65536,11)="","",VLOOKUP($B37,'[2] Current Investment Portfolios'!$C$1:$R$65536,11,FALSE))</f>
        <v/>
      </c>
      <c r="I37" s="43" t="str">
        <f>IF(VLOOKUP($B37,'[2] Current Investment Portfolios'!$C$1:$R$65536,5)="","",VLOOKUP($B37,'[2] Current Investment Portfolios'!$C$1:$R$65536,5,FALSE))</f>
        <v/>
      </c>
      <c r="J37" s="43" t="str">
        <f>IF(VLOOKUP($B37,'[2] Current Investment Portfolios'!$C$1:$R$65536,12)="","",VLOOKUP($B37,'[2] Current Investment Portfolios'!$C$1:$R$65536,12,FALSE))</f>
        <v/>
      </c>
      <c r="K37" s="43" t="str">
        <f>IF(VLOOKUP($B37,'[2] Current Investment Portfolios'!$C$1:$R$65536,6)="","",VLOOKUP($B37,'[2] Current Investment Portfolios'!$C$1:$R$65536,6,FALSE))</f>
        <v/>
      </c>
      <c r="L37" s="43" t="str">
        <f>IF(VLOOKUP($B37,'[2] Current Investment Portfolios'!$C$1:$R$65536,13)="","",VLOOKUP($B37,'[2] Current Investment Portfolios'!$C$1:$R$65536,13,FALSE))</f>
        <v/>
      </c>
      <c r="M37" s="43" t="str">
        <f>IF(VLOOKUP($B37,'[2] Current Investment Portfolios'!$C$1:$R$65536,7)="","",VLOOKUP($B37,'[2] Current Investment Portfolios'!$C$1:$R$65536,7,FALSE))</f>
        <v/>
      </c>
      <c r="N37" s="43" t="str">
        <f>IF(VLOOKUP($B37,'[2] Current Investment Portfolios'!$C$1:$R$65536,14)="","",VLOOKUP($B37,'[2] Current Investment Portfolios'!$C$1:$R$65536,14,FALSE))</f>
        <v/>
      </c>
      <c r="O37" s="43" t="str">
        <f>IF(VLOOKUP($B37,'[2] Current Investment Portfolios'!$C$1:$R$65536,8)="","",VLOOKUP($B37,'[2] Current Investment Portfolios'!$C$1:$R$65536,8,FALSE))</f>
        <v/>
      </c>
      <c r="P37" s="43" t="str">
        <f>IF(VLOOKUP($B37,'[2] Current Investment Portfolios'!$C$1:$R$65536,15)="","",VLOOKUP($B37,'[2] Current Investment Portfolios'!$C$1:$R$65536,15,FALSE))</f>
        <v/>
      </c>
      <c r="Q37" s="43" t="str">
        <f>IF(VLOOKUP($B37,'[2] Current Investment Portfolios'!$C$1:$R$65536,9)="","",VLOOKUP($B37,'[2] Current Investment Portfolios'!$C$1:$R$65536,9,FALSE))</f>
        <v/>
      </c>
      <c r="R37" s="43" t="str">
        <f>IF(VLOOKUP($B37,'[2] Current Investment Portfolios'!$C$1:$R$65536,16)="","",VLOOKUP($B37,'[2] Current Investment Portfolios'!$C$1:$R$65536,16,FALSE))</f>
        <v/>
      </c>
      <c r="S37" s="29">
        <f>VLOOKUP(B37,'[1]BuySell Data'!$A:$E,5,FALSE)</f>
        <v>3.0000000000000001E-3</v>
      </c>
      <c r="T37" s="27" t="str">
        <f>VLOOKUP(B37,'[1]Investment Managers'!$A:$B,2,FALSE)</f>
        <v>Martin Currie Investment Management Ltd</v>
      </c>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row>
    <row r="38" spans="1:237" s="2" customFormat="1" x14ac:dyDescent="0.25">
      <c r="A38" s="16" t="s">
        <v>1462</v>
      </c>
      <c r="B38" s="35" t="s">
        <v>81</v>
      </c>
      <c r="C38" s="32" t="s">
        <v>873</v>
      </c>
      <c r="D38" s="29">
        <f>VLOOKUP(B38,'[1]ICR Data'!$A:$E,5,FALSE)</f>
        <v>8.4000000000000012E-3</v>
      </c>
      <c r="E38" s="43" t="e">
        <f>IF(VLOOKUP($B38,'[2] Current Investment Portfolios'!$C$1:$R$65536,3)="","",VLOOKUP($B38,'[2] Current Investment Portfolios'!$C$1:$R$65536,3,FALSE))</f>
        <v>#N/A</v>
      </c>
      <c r="F38" s="43" t="e">
        <f>IF(VLOOKUP($B38,'[2] Current Investment Portfolios'!$C$1:$R$65536,10)="","",VLOOKUP($B38,'[2] Current Investment Portfolios'!$C$1:$R$65536,10,FALSE))</f>
        <v>#N/A</v>
      </c>
      <c r="G38" s="43" t="e">
        <f>IF(VLOOKUP($B38,'[2] Current Investment Portfolios'!$C$1:$R$65536,4)="","",VLOOKUP($B38,'[2] Current Investment Portfolios'!$C$1:$R$65536,4,FALSE))</f>
        <v>#N/A</v>
      </c>
      <c r="H38" s="43" t="e">
        <f>IF(VLOOKUP($B38,'[2] Current Investment Portfolios'!$C$1:$R$65536,11)="","",VLOOKUP($B38,'[2] Current Investment Portfolios'!$C$1:$R$65536,11,FALSE))</f>
        <v>#N/A</v>
      </c>
      <c r="I38" s="43" t="e">
        <f>IF(VLOOKUP($B38,'[2] Current Investment Portfolios'!$C$1:$R$65536,5)="","",VLOOKUP($B38,'[2] Current Investment Portfolios'!$C$1:$R$65536,5,FALSE))</f>
        <v>#N/A</v>
      </c>
      <c r="J38" s="43" t="e">
        <f>IF(VLOOKUP($B38,'[2] Current Investment Portfolios'!$C$1:$R$65536,12)="","",VLOOKUP($B38,'[2] Current Investment Portfolios'!$C$1:$R$65536,12,FALSE))</f>
        <v>#N/A</v>
      </c>
      <c r="K38" s="43" t="e">
        <f>IF(VLOOKUP($B38,'[2] Current Investment Portfolios'!$C$1:$R$65536,6)="","",VLOOKUP($B38,'[2] Current Investment Portfolios'!$C$1:$R$65536,6,FALSE))</f>
        <v>#N/A</v>
      </c>
      <c r="L38" s="43" t="e">
        <f>IF(VLOOKUP($B38,'[2] Current Investment Portfolios'!$C$1:$R$65536,13)="","",VLOOKUP($B38,'[2] Current Investment Portfolios'!$C$1:$R$65536,13,FALSE))</f>
        <v>#N/A</v>
      </c>
      <c r="M38" s="43" t="e">
        <f>IF(VLOOKUP($B38,'[2] Current Investment Portfolios'!$C$1:$R$65536,7)="","",VLOOKUP($B38,'[2] Current Investment Portfolios'!$C$1:$R$65536,7,FALSE))</f>
        <v>#N/A</v>
      </c>
      <c r="N38" s="43" t="e">
        <f>IF(VLOOKUP($B38,'[2] Current Investment Portfolios'!$C$1:$R$65536,14)="","",VLOOKUP($B38,'[2] Current Investment Portfolios'!$C$1:$R$65536,14,FALSE))</f>
        <v>#N/A</v>
      </c>
      <c r="O38" s="43" t="e">
        <f>IF(VLOOKUP($B38,'[2] Current Investment Portfolios'!$C$1:$R$65536,8)="","",VLOOKUP($B38,'[2] Current Investment Portfolios'!$C$1:$R$65536,8,FALSE))</f>
        <v>#N/A</v>
      </c>
      <c r="P38" s="43" t="e">
        <f>IF(VLOOKUP($B38,'[2] Current Investment Portfolios'!$C$1:$R$65536,15)="","",VLOOKUP($B38,'[2] Current Investment Portfolios'!$C$1:$R$65536,15,FALSE))</f>
        <v>#N/A</v>
      </c>
      <c r="Q38" s="43" t="e">
        <f>IF(VLOOKUP($B38,'[2] Current Investment Portfolios'!$C$1:$R$65536,9)="","",VLOOKUP($B38,'[2] Current Investment Portfolios'!$C$1:$R$65536,9,FALSE))</f>
        <v>#N/A</v>
      </c>
      <c r="R38" s="43" t="e">
        <f>IF(VLOOKUP($B38,'[2] Current Investment Portfolios'!$C$1:$R$65536,16)="","",VLOOKUP($B38,'[2] Current Investment Portfolios'!$C$1:$R$65536,16,FALSE))</f>
        <v>#N/A</v>
      </c>
      <c r="S38" s="29">
        <f>VLOOKUP(B38,'[1]BuySell Data'!$A:$E,5,FALSE)</f>
        <v>2E-3</v>
      </c>
      <c r="T38" s="27" t="str">
        <f>VLOOKUP(B38,'[1]Investment Managers'!$A:$B,2,FALSE)</f>
        <v>MLC Investments Limited</v>
      </c>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row>
    <row r="39" spans="1:237" x14ac:dyDescent="0.25">
      <c r="A39" s="16" t="s">
        <v>303</v>
      </c>
      <c r="B39" s="35" t="s">
        <v>15</v>
      </c>
      <c r="C39" s="32" t="s">
        <v>873</v>
      </c>
      <c r="D39" s="29">
        <f>VLOOKUP(B39,'[1]ICR Data'!$A:$E,5,FALSE)</f>
        <v>1.1299999999999999E-2</v>
      </c>
      <c r="E39" s="43" t="e">
        <f>IF(VLOOKUP($B39,'[2] Current Investment Portfolios'!$C$1:$R$65536,3)="","",VLOOKUP($B39,'[2] Current Investment Portfolios'!$C$1:$R$65536,3,FALSE))</f>
        <v>#N/A</v>
      </c>
      <c r="F39" s="43" t="e">
        <f>IF(VLOOKUP($B39,'[2] Current Investment Portfolios'!$C$1:$R$65536,10)="","",VLOOKUP($B39,'[2] Current Investment Portfolios'!$C$1:$R$65536,10,FALSE))</f>
        <v>#N/A</v>
      </c>
      <c r="G39" s="43" t="e">
        <f>IF(VLOOKUP($B39,'[2] Current Investment Portfolios'!$C$1:$R$65536,4)="","",VLOOKUP($B39,'[2] Current Investment Portfolios'!$C$1:$R$65536,4,FALSE))</f>
        <v>#N/A</v>
      </c>
      <c r="H39" s="43" t="e">
        <f>IF(VLOOKUP($B39,'[2] Current Investment Portfolios'!$C$1:$R$65536,11)="","",VLOOKUP($B39,'[2] Current Investment Portfolios'!$C$1:$R$65536,11,FALSE))</f>
        <v>#N/A</v>
      </c>
      <c r="I39" s="43" t="e">
        <f>IF(VLOOKUP($B39,'[2] Current Investment Portfolios'!$C$1:$R$65536,5)="","",VLOOKUP($B39,'[2] Current Investment Portfolios'!$C$1:$R$65536,5,FALSE))</f>
        <v>#N/A</v>
      </c>
      <c r="J39" s="43" t="e">
        <f>IF(VLOOKUP($B39,'[2] Current Investment Portfolios'!$C$1:$R$65536,12)="","",VLOOKUP($B39,'[2] Current Investment Portfolios'!$C$1:$R$65536,12,FALSE))</f>
        <v>#N/A</v>
      </c>
      <c r="K39" s="43" t="e">
        <f>IF(VLOOKUP($B39,'[2] Current Investment Portfolios'!$C$1:$R$65536,6)="","",VLOOKUP($B39,'[2] Current Investment Portfolios'!$C$1:$R$65536,6,FALSE))</f>
        <v>#N/A</v>
      </c>
      <c r="L39" s="43" t="e">
        <f>IF(VLOOKUP($B39,'[2] Current Investment Portfolios'!$C$1:$R$65536,13)="","",VLOOKUP($B39,'[2] Current Investment Portfolios'!$C$1:$R$65536,13,FALSE))</f>
        <v>#N/A</v>
      </c>
      <c r="M39" s="43" t="e">
        <f>IF(VLOOKUP($B39,'[2] Current Investment Portfolios'!$C$1:$R$65536,7)="","",VLOOKUP($B39,'[2] Current Investment Portfolios'!$C$1:$R$65536,7,FALSE))</f>
        <v>#N/A</v>
      </c>
      <c r="N39" s="43" t="e">
        <f>IF(VLOOKUP($B39,'[2] Current Investment Portfolios'!$C$1:$R$65536,14)="","",VLOOKUP($B39,'[2] Current Investment Portfolios'!$C$1:$R$65536,14,FALSE))</f>
        <v>#N/A</v>
      </c>
      <c r="O39" s="43" t="e">
        <f>IF(VLOOKUP($B39,'[2] Current Investment Portfolios'!$C$1:$R$65536,8)="","",VLOOKUP($B39,'[2] Current Investment Portfolios'!$C$1:$R$65536,8,FALSE))</f>
        <v>#N/A</v>
      </c>
      <c r="P39" s="43" t="e">
        <f>IF(VLOOKUP($B39,'[2] Current Investment Portfolios'!$C$1:$R$65536,15)="","",VLOOKUP($B39,'[2] Current Investment Portfolios'!$C$1:$R$65536,15,FALSE))</f>
        <v>#N/A</v>
      </c>
      <c r="Q39" s="43" t="e">
        <f>IF(VLOOKUP($B39,'[2] Current Investment Portfolios'!$C$1:$R$65536,9)="","",VLOOKUP($B39,'[2] Current Investment Portfolios'!$C$1:$R$65536,9,FALSE))</f>
        <v>#N/A</v>
      </c>
      <c r="R39" s="43" t="e">
        <f>IF(VLOOKUP($B39,'[2] Current Investment Portfolios'!$C$1:$R$65536,16)="","",VLOOKUP($B39,'[2] Current Investment Portfolios'!$C$1:$R$65536,16,FALSE))</f>
        <v>#N/A</v>
      </c>
      <c r="S39" s="29">
        <f>VLOOKUP(B39,'[1]BuySell Data'!$A:$E,5,FALSE)</f>
        <v>1E-3</v>
      </c>
      <c r="T39" s="27" t="str">
        <f>VLOOKUP(B39,'[1]Investment Managers'!$A:$B,2,FALSE)</f>
        <v>OnePath Funds Management Limited</v>
      </c>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row>
    <row r="40" spans="1:237" x14ac:dyDescent="0.25">
      <c r="A40" s="16" t="s">
        <v>336</v>
      </c>
      <c r="B40" s="35" t="s">
        <v>351</v>
      </c>
      <c r="C40" s="32" t="s">
        <v>873</v>
      </c>
      <c r="D40" s="29">
        <f>VLOOKUP(B40,'[1]ICR Data'!$A:$E,5,FALSE)</f>
        <v>8.3999999999999995E-3</v>
      </c>
      <c r="E40" s="43" t="e">
        <f>IF(VLOOKUP($B40,'[2] Current Investment Portfolios'!$C$1:$R$65536,3)="","",VLOOKUP($B40,'[2] Current Investment Portfolios'!$C$1:$R$65536,3,FALSE))</f>
        <v>#N/A</v>
      </c>
      <c r="F40" s="43" t="e">
        <f>IF(VLOOKUP($B40,'[2] Current Investment Portfolios'!$C$1:$R$65536,10)="","",VLOOKUP($B40,'[2] Current Investment Portfolios'!$C$1:$R$65536,10,FALSE))</f>
        <v>#N/A</v>
      </c>
      <c r="G40" s="43" t="e">
        <f>IF(VLOOKUP($B40,'[2] Current Investment Portfolios'!$C$1:$R$65536,4)="","",VLOOKUP($B40,'[2] Current Investment Portfolios'!$C$1:$R$65536,4,FALSE))</f>
        <v>#N/A</v>
      </c>
      <c r="H40" s="43" t="e">
        <f>IF(VLOOKUP($B40,'[2] Current Investment Portfolios'!$C$1:$R$65536,11)="","",VLOOKUP($B40,'[2] Current Investment Portfolios'!$C$1:$R$65536,11,FALSE))</f>
        <v>#N/A</v>
      </c>
      <c r="I40" s="43" t="e">
        <f>IF(VLOOKUP($B40,'[2] Current Investment Portfolios'!$C$1:$R$65536,5)="","",VLOOKUP($B40,'[2] Current Investment Portfolios'!$C$1:$R$65536,5,FALSE))</f>
        <v>#N/A</v>
      </c>
      <c r="J40" s="43" t="e">
        <f>IF(VLOOKUP($B40,'[2] Current Investment Portfolios'!$C$1:$R$65536,12)="","",VLOOKUP($B40,'[2] Current Investment Portfolios'!$C$1:$R$65536,12,FALSE))</f>
        <v>#N/A</v>
      </c>
      <c r="K40" s="43" t="e">
        <f>IF(VLOOKUP($B40,'[2] Current Investment Portfolios'!$C$1:$R$65536,6)="","",VLOOKUP($B40,'[2] Current Investment Portfolios'!$C$1:$R$65536,6,FALSE))</f>
        <v>#N/A</v>
      </c>
      <c r="L40" s="43" t="e">
        <f>IF(VLOOKUP($B40,'[2] Current Investment Portfolios'!$C$1:$R$65536,13)="","",VLOOKUP($B40,'[2] Current Investment Portfolios'!$C$1:$R$65536,13,FALSE))</f>
        <v>#N/A</v>
      </c>
      <c r="M40" s="43" t="e">
        <f>IF(VLOOKUP($B40,'[2] Current Investment Portfolios'!$C$1:$R$65536,7)="","",VLOOKUP($B40,'[2] Current Investment Portfolios'!$C$1:$R$65536,7,FALSE))</f>
        <v>#N/A</v>
      </c>
      <c r="N40" s="43" t="e">
        <f>IF(VLOOKUP($B40,'[2] Current Investment Portfolios'!$C$1:$R$65536,14)="","",VLOOKUP($B40,'[2] Current Investment Portfolios'!$C$1:$R$65536,14,FALSE))</f>
        <v>#N/A</v>
      </c>
      <c r="O40" s="43" t="e">
        <f>IF(VLOOKUP($B40,'[2] Current Investment Portfolios'!$C$1:$R$65536,8)="","",VLOOKUP($B40,'[2] Current Investment Portfolios'!$C$1:$R$65536,8,FALSE))</f>
        <v>#N/A</v>
      </c>
      <c r="P40" s="43" t="e">
        <f>IF(VLOOKUP($B40,'[2] Current Investment Portfolios'!$C$1:$R$65536,15)="","",VLOOKUP($B40,'[2] Current Investment Portfolios'!$C$1:$R$65536,15,FALSE))</f>
        <v>#N/A</v>
      </c>
      <c r="Q40" s="43" t="e">
        <f>IF(VLOOKUP($B40,'[2] Current Investment Portfolios'!$C$1:$R$65536,9)="","",VLOOKUP($B40,'[2] Current Investment Portfolios'!$C$1:$R$65536,9,FALSE))</f>
        <v>#N/A</v>
      </c>
      <c r="R40" s="43" t="e">
        <f>IF(VLOOKUP($B40,'[2] Current Investment Portfolios'!$C$1:$R$65536,16)="","",VLOOKUP($B40,'[2] Current Investment Portfolios'!$C$1:$R$65536,16,FALSE))</f>
        <v>#N/A</v>
      </c>
      <c r="S40" s="29">
        <f>VLOOKUP(B40,'[1]BuySell Data'!$A:$E,5,FALSE)</f>
        <v>1E-3</v>
      </c>
      <c r="T40" s="27" t="str">
        <f>VLOOKUP(B40,'[1]Investment Managers'!$A:$B,2,FALSE)</f>
        <v>Optimix Investment Management Limited</v>
      </c>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row>
    <row r="41" spans="1:237" s="2" customFormat="1" x14ac:dyDescent="0.25">
      <c r="A41" s="16" t="s">
        <v>1001</v>
      </c>
      <c r="B41" s="35" t="s">
        <v>166</v>
      </c>
      <c r="C41" s="32" t="s">
        <v>873</v>
      </c>
      <c r="D41" s="29">
        <f>VLOOKUP(B41,'[1]ICR Data'!$A:$E,5,FALSE)</f>
        <v>8.199999999999999E-3</v>
      </c>
      <c r="E41" s="43" t="e">
        <f>IF(VLOOKUP($B41,'[2] Current Investment Portfolios'!$C$1:$R$65536,3)="","",VLOOKUP($B41,'[2] Current Investment Portfolios'!$C$1:$R$65536,3,FALSE))</f>
        <v>#N/A</v>
      </c>
      <c r="F41" s="43" t="e">
        <f>IF(VLOOKUP($B41,'[2] Current Investment Portfolios'!$C$1:$R$65536,10)="","",VLOOKUP($B41,'[2] Current Investment Portfolios'!$C$1:$R$65536,10,FALSE))</f>
        <v>#N/A</v>
      </c>
      <c r="G41" s="43" t="e">
        <f>IF(VLOOKUP($B41,'[2] Current Investment Portfolios'!$C$1:$R$65536,4)="","",VLOOKUP($B41,'[2] Current Investment Portfolios'!$C$1:$R$65536,4,FALSE))</f>
        <v>#N/A</v>
      </c>
      <c r="H41" s="43" t="e">
        <f>IF(VLOOKUP($B41,'[2] Current Investment Portfolios'!$C$1:$R$65536,11)="","",VLOOKUP($B41,'[2] Current Investment Portfolios'!$C$1:$R$65536,11,FALSE))</f>
        <v>#N/A</v>
      </c>
      <c r="I41" s="43" t="e">
        <f>IF(VLOOKUP($B41,'[2] Current Investment Portfolios'!$C$1:$R$65536,5)="","",VLOOKUP($B41,'[2] Current Investment Portfolios'!$C$1:$R$65536,5,FALSE))</f>
        <v>#N/A</v>
      </c>
      <c r="J41" s="43" t="e">
        <f>IF(VLOOKUP($B41,'[2] Current Investment Portfolios'!$C$1:$R$65536,12)="","",VLOOKUP($B41,'[2] Current Investment Portfolios'!$C$1:$R$65536,12,FALSE))</f>
        <v>#N/A</v>
      </c>
      <c r="K41" s="43" t="e">
        <f>IF(VLOOKUP($B41,'[2] Current Investment Portfolios'!$C$1:$R$65536,6)="","",VLOOKUP($B41,'[2] Current Investment Portfolios'!$C$1:$R$65536,6,FALSE))</f>
        <v>#N/A</v>
      </c>
      <c r="L41" s="43" t="e">
        <f>IF(VLOOKUP($B41,'[2] Current Investment Portfolios'!$C$1:$R$65536,13)="","",VLOOKUP($B41,'[2] Current Investment Portfolios'!$C$1:$R$65536,13,FALSE))</f>
        <v>#N/A</v>
      </c>
      <c r="M41" s="43" t="e">
        <f>IF(VLOOKUP($B41,'[2] Current Investment Portfolios'!$C$1:$R$65536,7)="","",VLOOKUP($B41,'[2] Current Investment Portfolios'!$C$1:$R$65536,7,FALSE))</f>
        <v>#N/A</v>
      </c>
      <c r="N41" s="43" t="e">
        <f>IF(VLOOKUP($B41,'[2] Current Investment Portfolios'!$C$1:$R$65536,14)="","",VLOOKUP($B41,'[2] Current Investment Portfolios'!$C$1:$R$65536,14,FALSE))</f>
        <v>#N/A</v>
      </c>
      <c r="O41" s="43" t="e">
        <f>IF(VLOOKUP($B41,'[2] Current Investment Portfolios'!$C$1:$R$65536,8)="","",VLOOKUP($B41,'[2] Current Investment Portfolios'!$C$1:$R$65536,8,FALSE))</f>
        <v>#N/A</v>
      </c>
      <c r="P41" s="43" t="e">
        <f>IF(VLOOKUP($B41,'[2] Current Investment Portfolios'!$C$1:$R$65536,15)="","",VLOOKUP($B41,'[2] Current Investment Portfolios'!$C$1:$R$65536,15,FALSE))</f>
        <v>#N/A</v>
      </c>
      <c r="Q41" s="43" t="e">
        <f>IF(VLOOKUP($B41,'[2] Current Investment Portfolios'!$C$1:$R$65536,9)="","",VLOOKUP($B41,'[2] Current Investment Portfolios'!$C$1:$R$65536,9,FALSE))</f>
        <v>#N/A</v>
      </c>
      <c r="R41" s="43" t="e">
        <f>IF(VLOOKUP($B41,'[2] Current Investment Portfolios'!$C$1:$R$65536,16)="","",VLOOKUP($B41,'[2] Current Investment Portfolios'!$C$1:$R$65536,16,FALSE))</f>
        <v>#N/A</v>
      </c>
      <c r="S41" s="29">
        <f>VLOOKUP(B41,'[1]BuySell Data'!$A:$E,5,FALSE)</f>
        <v>2.5000000000000001E-3</v>
      </c>
      <c r="T41" s="27" t="str">
        <f>VLOOKUP(B41,'[1]Investment Managers'!$A:$B,2,FALSE)</f>
        <v>Pendal Group Ltd</v>
      </c>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row>
    <row r="42" spans="1:237" s="2" customFormat="1" x14ac:dyDescent="0.25">
      <c r="A42" s="16" t="s">
        <v>1742</v>
      </c>
      <c r="B42" s="35" t="s">
        <v>1741</v>
      </c>
      <c r="C42" s="32" t="s">
        <v>873</v>
      </c>
      <c r="D42" s="29">
        <f>VLOOKUP(B42,'[1]ICR Data'!$A:$E,5,FALSE)</f>
        <v>9.7000000000000003E-3</v>
      </c>
      <c r="E42" s="43" t="str">
        <f>IF(VLOOKUP($B42,'[2] Current Investment Portfolios'!$C$1:$R$65536,3)="","",VLOOKUP($B42,'[2] Current Investment Portfolios'!$C$1:$R$65536,3,FALSE))</f>
        <v/>
      </c>
      <c r="F42" s="43" t="str">
        <f>IF(VLOOKUP($B42,'[2] Current Investment Portfolios'!$C$1:$R$65536,10)="","",VLOOKUP($B42,'[2] Current Investment Portfolios'!$C$1:$R$65536,10,FALSE))</f>
        <v/>
      </c>
      <c r="G42" s="43" t="str">
        <f>IF(VLOOKUP($B42,'[2] Current Investment Portfolios'!$C$1:$R$65536,4)="","",VLOOKUP($B42,'[2] Current Investment Portfolios'!$C$1:$R$65536,4,FALSE))</f>
        <v/>
      </c>
      <c r="H42" s="43" t="str">
        <f>IF(VLOOKUP($B42,'[2] Current Investment Portfolios'!$C$1:$R$65536,11)="","",VLOOKUP($B42,'[2] Current Investment Portfolios'!$C$1:$R$65536,11,FALSE))</f>
        <v/>
      </c>
      <c r="I42" s="43" t="str">
        <f>IF(VLOOKUP($B42,'[2] Current Investment Portfolios'!$C$1:$R$65536,5)="","",VLOOKUP($B42,'[2] Current Investment Portfolios'!$C$1:$R$65536,5,FALSE))</f>
        <v/>
      </c>
      <c r="J42" s="43" t="str">
        <f>IF(VLOOKUP($B42,'[2] Current Investment Portfolios'!$C$1:$R$65536,12)="","",VLOOKUP($B42,'[2] Current Investment Portfolios'!$C$1:$R$65536,12,FALSE))</f>
        <v/>
      </c>
      <c r="K42" s="43" t="str">
        <f>IF(VLOOKUP($B42,'[2] Current Investment Portfolios'!$C$1:$R$65536,6)="","",VLOOKUP($B42,'[2] Current Investment Portfolios'!$C$1:$R$65536,6,FALSE))</f>
        <v/>
      </c>
      <c r="L42" s="43" t="str">
        <f>IF(VLOOKUP($B42,'[2] Current Investment Portfolios'!$C$1:$R$65536,13)="","",VLOOKUP($B42,'[2] Current Investment Portfolios'!$C$1:$R$65536,13,FALSE))</f>
        <v/>
      </c>
      <c r="M42" s="43" t="str">
        <f>IF(VLOOKUP($B42,'[2] Current Investment Portfolios'!$C$1:$R$65536,7)="","",VLOOKUP($B42,'[2] Current Investment Portfolios'!$C$1:$R$65536,7,FALSE))</f>
        <v/>
      </c>
      <c r="N42" s="43" t="str">
        <f>IF(VLOOKUP($B42,'[2] Current Investment Portfolios'!$C$1:$R$65536,14)="","",VLOOKUP($B42,'[2] Current Investment Portfolios'!$C$1:$R$65536,14,FALSE))</f>
        <v/>
      </c>
      <c r="O42" s="43" t="str">
        <f>IF(VLOOKUP($B42,'[2] Current Investment Portfolios'!$C$1:$R$65536,8)="","",VLOOKUP($B42,'[2] Current Investment Portfolios'!$C$1:$R$65536,8,FALSE))</f>
        <v/>
      </c>
      <c r="P42" s="43" t="str">
        <f>IF(VLOOKUP($B42,'[2] Current Investment Portfolios'!$C$1:$R$65536,15)="","",VLOOKUP($B42,'[2] Current Investment Portfolios'!$C$1:$R$65536,15,FALSE))</f>
        <v/>
      </c>
      <c r="Q42" s="43" t="str">
        <f>IF(VLOOKUP($B42,'[2] Current Investment Portfolios'!$C$1:$R$65536,9)="","",VLOOKUP($B42,'[2] Current Investment Portfolios'!$C$1:$R$65536,9,FALSE))</f>
        <v/>
      </c>
      <c r="R42" s="43" t="str">
        <f>IF(VLOOKUP($B42,'[2] Current Investment Portfolios'!$C$1:$R$65536,16)="","",VLOOKUP($B42,'[2] Current Investment Portfolios'!$C$1:$R$65536,16,FALSE))</f>
        <v/>
      </c>
      <c r="S42" s="29">
        <f>VLOOKUP(B42,'[1]BuySell Data'!$A:$E,5,FALSE)</f>
        <v>2E-3</v>
      </c>
      <c r="T42" s="27" t="str">
        <f>VLOOKUP(B42,'[1]Investment Managers'!$A:$B,2,FALSE)</f>
        <v>Perpetual Investment Management Ltd</v>
      </c>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row>
    <row r="43" spans="1:237" x14ac:dyDescent="0.25">
      <c r="A43" s="16" t="s">
        <v>320</v>
      </c>
      <c r="B43" s="28" t="s">
        <v>321</v>
      </c>
      <c r="C43" s="32" t="s">
        <v>873</v>
      </c>
      <c r="D43" s="29">
        <f>VLOOKUP(B43,'[1]ICR Data'!$A:$E,5,FALSE)</f>
        <v>1.0200000000000001E-2</v>
      </c>
      <c r="E43" s="43" t="str">
        <f>IF(VLOOKUP($B43,'[2] Current Investment Portfolios'!$C$1:$R$65536,3)="","",VLOOKUP($B43,'[2] Current Investment Portfolios'!$C$1:$R$65536,3,FALSE))</f>
        <v/>
      </c>
      <c r="F43" s="43" t="str">
        <f>IF(VLOOKUP($B43,'[2] Current Investment Portfolios'!$C$1:$R$65536,10)="","",VLOOKUP($B43,'[2] Current Investment Portfolios'!$C$1:$R$65536,10,FALSE))</f>
        <v/>
      </c>
      <c r="G43" s="43" t="str">
        <f>IF(VLOOKUP($B43,'[2] Current Investment Portfolios'!$C$1:$R$65536,4)="","",VLOOKUP($B43,'[2] Current Investment Portfolios'!$C$1:$R$65536,4,FALSE))</f>
        <v/>
      </c>
      <c r="H43" s="43" t="str">
        <f>IF(VLOOKUP($B43,'[2] Current Investment Portfolios'!$C$1:$R$65536,11)="","",VLOOKUP($B43,'[2] Current Investment Portfolios'!$C$1:$R$65536,11,FALSE))</f>
        <v/>
      </c>
      <c r="I43" s="43" t="str">
        <f>IF(VLOOKUP($B43,'[2] Current Investment Portfolios'!$C$1:$R$65536,5)="","",VLOOKUP($B43,'[2] Current Investment Portfolios'!$C$1:$R$65536,5,FALSE))</f>
        <v/>
      </c>
      <c r="J43" s="43" t="str">
        <f>IF(VLOOKUP($B43,'[2] Current Investment Portfolios'!$C$1:$R$65536,12)="","",VLOOKUP($B43,'[2] Current Investment Portfolios'!$C$1:$R$65536,12,FALSE))</f>
        <v/>
      </c>
      <c r="K43" s="43" t="str">
        <f>IF(VLOOKUP($B43,'[2] Current Investment Portfolios'!$C$1:$R$65536,6)="","",VLOOKUP($B43,'[2] Current Investment Portfolios'!$C$1:$R$65536,6,FALSE))</f>
        <v/>
      </c>
      <c r="L43" s="43" t="str">
        <f>IF(VLOOKUP($B43,'[2] Current Investment Portfolios'!$C$1:$R$65536,13)="","",VLOOKUP($B43,'[2] Current Investment Portfolios'!$C$1:$R$65536,13,FALSE))</f>
        <v/>
      </c>
      <c r="M43" s="43" t="str">
        <f>IF(VLOOKUP($B43,'[2] Current Investment Portfolios'!$C$1:$R$65536,7)="","",VLOOKUP($B43,'[2] Current Investment Portfolios'!$C$1:$R$65536,7,FALSE))</f>
        <v/>
      </c>
      <c r="N43" s="43" t="str">
        <f>IF(VLOOKUP($B43,'[2] Current Investment Portfolios'!$C$1:$R$65536,14)="","",VLOOKUP($B43,'[2] Current Investment Portfolios'!$C$1:$R$65536,14,FALSE))</f>
        <v/>
      </c>
      <c r="O43" s="43" t="str">
        <f>IF(VLOOKUP($B43,'[2] Current Investment Portfolios'!$C$1:$R$65536,8)="","",VLOOKUP($B43,'[2] Current Investment Portfolios'!$C$1:$R$65536,8,FALSE))</f>
        <v/>
      </c>
      <c r="P43" s="43" t="str">
        <f>IF(VLOOKUP($B43,'[2] Current Investment Portfolios'!$C$1:$R$65536,15)="","",VLOOKUP($B43,'[2] Current Investment Portfolios'!$C$1:$R$65536,15,FALSE))</f>
        <v/>
      </c>
      <c r="Q43" s="43" t="str">
        <f>IF(VLOOKUP($B43,'[2] Current Investment Portfolios'!$C$1:$R$65536,9)="","",VLOOKUP($B43,'[2] Current Investment Portfolios'!$C$1:$R$65536,9,FALSE))</f>
        <v/>
      </c>
      <c r="R43" s="43" t="str">
        <f>IF(VLOOKUP($B43,'[2] Current Investment Portfolios'!$C$1:$R$65536,16)="","",VLOOKUP($B43,'[2] Current Investment Portfolios'!$C$1:$R$65536,16,FALSE))</f>
        <v/>
      </c>
      <c r="S43" s="29">
        <f>VLOOKUP(B43,'[1]BuySell Data'!$A:$E,5,FALSE)</f>
        <v>2.3999999999999998E-3</v>
      </c>
      <c r="T43" s="27" t="str">
        <f>VLOOKUP(B43,'[1]Investment Managers'!$A:$B,2,FALSE)</f>
        <v>Perpetual Investment Management Ltd</v>
      </c>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row>
    <row r="44" spans="1:237" s="2" customFormat="1" x14ac:dyDescent="0.25">
      <c r="A44" s="16" t="s">
        <v>456</v>
      </c>
      <c r="B44" s="28" t="s">
        <v>372</v>
      </c>
      <c r="C44" s="32" t="s">
        <v>873</v>
      </c>
      <c r="D44" s="29">
        <f>VLOOKUP(B44,'[1]ICR Data'!$A:$E,5,FALSE)</f>
        <v>8.2999999999999984E-3</v>
      </c>
      <c r="E44" s="43" t="str">
        <f>IF(VLOOKUP($B44,'[2] Current Investment Portfolios'!$C$1:$R$65536,3)="","",VLOOKUP($B44,'[2] Current Investment Portfolios'!$C$1:$R$65536,3,FALSE))</f>
        <v/>
      </c>
      <c r="F44" s="43" t="str">
        <f>IF(VLOOKUP($B44,'[2] Current Investment Portfolios'!$C$1:$R$65536,10)="","",VLOOKUP($B44,'[2] Current Investment Portfolios'!$C$1:$R$65536,10,FALSE))</f>
        <v/>
      </c>
      <c r="G44" s="43" t="str">
        <f>IF(VLOOKUP($B44,'[2] Current Investment Portfolios'!$C$1:$R$65536,4)="","",VLOOKUP($B44,'[2] Current Investment Portfolios'!$C$1:$R$65536,4,FALSE))</f>
        <v/>
      </c>
      <c r="H44" s="43" t="str">
        <f>IF(VLOOKUP($B44,'[2] Current Investment Portfolios'!$C$1:$R$65536,11)="","",VLOOKUP($B44,'[2] Current Investment Portfolios'!$C$1:$R$65536,11,FALSE))</f>
        <v/>
      </c>
      <c r="I44" s="43" t="str">
        <f>IF(VLOOKUP($B44,'[2] Current Investment Portfolios'!$C$1:$R$65536,5)="","",VLOOKUP($B44,'[2] Current Investment Portfolios'!$C$1:$R$65536,5,FALSE))</f>
        <v/>
      </c>
      <c r="J44" s="43" t="str">
        <f>IF(VLOOKUP($B44,'[2] Current Investment Portfolios'!$C$1:$R$65536,12)="","",VLOOKUP($B44,'[2] Current Investment Portfolios'!$C$1:$R$65536,12,FALSE))</f>
        <v/>
      </c>
      <c r="K44" s="43" t="str">
        <f>IF(VLOOKUP($B44,'[2] Current Investment Portfolios'!$C$1:$R$65536,6)="","",VLOOKUP($B44,'[2] Current Investment Portfolios'!$C$1:$R$65536,6,FALSE))</f>
        <v/>
      </c>
      <c r="L44" s="43" t="str">
        <f>IF(VLOOKUP($B44,'[2] Current Investment Portfolios'!$C$1:$R$65536,13)="","",VLOOKUP($B44,'[2] Current Investment Portfolios'!$C$1:$R$65536,13,FALSE))</f>
        <v/>
      </c>
      <c r="M44" s="43" t="str">
        <f>IF(VLOOKUP($B44,'[2] Current Investment Portfolios'!$C$1:$R$65536,7)="","",VLOOKUP($B44,'[2] Current Investment Portfolios'!$C$1:$R$65536,7,FALSE))</f>
        <v/>
      </c>
      <c r="N44" s="43" t="str">
        <f>IF(VLOOKUP($B44,'[2] Current Investment Portfolios'!$C$1:$R$65536,14)="","",VLOOKUP($B44,'[2] Current Investment Portfolios'!$C$1:$R$65536,14,FALSE))</f>
        <v/>
      </c>
      <c r="O44" s="43" t="str">
        <f>IF(VLOOKUP($B44,'[2] Current Investment Portfolios'!$C$1:$R$65536,8)="","",VLOOKUP($B44,'[2] Current Investment Portfolios'!$C$1:$R$65536,8,FALSE))</f>
        <v/>
      </c>
      <c r="P44" s="43" t="str">
        <f>IF(VLOOKUP($B44,'[2] Current Investment Portfolios'!$C$1:$R$65536,15)="","",VLOOKUP($B44,'[2] Current Investment Portfolios'!$C$1:$R$65536,15,FALSE))</f>
        <v/>
      </c>
      <c r="Q44" s="43" t="str">
        <f>IF(VLOOKUP($B44,'[2] Current Investment Portfolios'!$C$1:$R$65536,9)="","",VLOOKUP($B44,'[2] Current Investment Portfolios'!$C$1:$R$65536,9,FALSE))</f>
        <v/>
      </c>
      <c r="R44" s="43" t="str">
        <f>IF(VLOOKUP($B44,'[2] Current Investment Portfolios'!$C$1:$R$65536,16)="","",VLOOKUP($B44,'[2] Current Investment Portfolios'!$C$1:$R$65536,16,FALSE))</f>
        <v/>
      </c>
      <c r="S44" s="29">
        <f>VLOOKUP(B44,'[1]BuySell Data'!$A:$E,5,FALSE)</f>
        <v>3.5999999999999999E-3</v>
      </c>
      <c r="T44" s="27" t="str">
        <f>VLOOKUP(B44,'[1]Investment Managers'!$A:$B,2,FALSE)</f>
        <v>Russell Investment Management Limited</v>
      </c>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row>
    <row r="45" spans="1:237" s="2" customFormat="1" x14ac:dyDescent="0.25">
      <c r="A45" s="16" t="s">
        <v>1388</v>
      </c>
      <c r="B45" s="28" t="s">
        <v>1387</v>
      </c>
      <c r="C45" s="32" t="s">
        <v>873</v>
      </c>
      <c r="D45" s="29">
        <f>VLOOKUP(B45,'[1]ICR Data'!$A:$E,5,FALSE)</f>
        <v>8.2999999999999984E-3</v>
      </c>
      <c r="E45" s="43" t="str">
        <f>IF(VLOOKUP($B45,'[2] Current Investment Portfolios'!$C$1:$R$65536,3)="","",VLOOKUP($B45,'[2] Current Investment Portfolios'!$C$1:$R$65536,3,FALSE))</f>
        <v/>
      </c>
      <c r="F45" s="43" t="str">
        <f>IF(VLOOKUP($B45,'[2] Current Investment Portfolios'!$C$1:$R$65536,10)="","",VLOOKUP($B45,'[2] Current Investment Portfolios'!$C$1:$R$65536,10,FALSE))</f>
        <v/>
      </c>
      <c r="G45" s="43" t="str">
        <f>IF(VLOOKUP($B45,'[2] Current Investment Portfolios'!$C$1:$R$65536,4)="","",VLOOKUP($B45,'[2] Current Investment Portfolios'!$C$1:$R$65536,4,FALSE))</f>
        <v/>
      </c>
      <c r="H45" s="43" t="str">
        <f>IF(VLOOKUP($B45,'[2] Current Investment Portfolios'!$C$1:$R$65536,11)="","",VLOOKUP($B45,'[2] Current Investment Portfolios'!$C$1:$R$65536,11,FALSE))</f>
        <v/>
      </c>
      <c r="I45" s="43" t="str">
        <f>IF(VLOOKUP($B45,'[2] Current Investment Portfolios'!$C$1:$R$65536,5)="","",VLOOKUP($B45,'[2] Current Investment Portfolios'!$C$1:$R$65536,5,FALSE))</f>
        <v/>
      </c>
      <c r="J45" s="43" t="str">
        <f>IF(VLOOKUP($B45,'[2] Current Investment Portfolios'!$C$1:$R$65536,12)="","",VLOOKUP($B45,'[2] Current Investment Portfolios'!$C$1:$R$65536,12,FALSE))</f>
        <v/>
      </c>
      <c r="K45" s="43" t="str">
        <f>IF(VLOOKUP($B45,'[2] Current Investment Portfolios'!$C$1:$R$65536,6)="","",VLOOKUP($B45,'[2] Current Investment Portfolios'!$C$1:$R$65536,6,FALSE))</f>
        <v/>
      </c>
      <c r="L45" s="43" t="str">
        <f>IF(VLOOKUP($B45,'[2] Current Investment Portfolios'!$C$1:$R$65536,13)="","",VLOOKUP($B45,'[2] Current Investment Portfolios'!$C$1:$R$65536,13,FALSE))</f>
        <v/>
      </c>
      <c r="M45" s="43" t="str">
        <f>IF(VLOOKUP($B45,'[2] Current Investment Portfolios'!$C$1:$R$65536,7)="","",VLOOKUP($B45,'[2] Current Investment Portfolios'!$C$1:$R$65536,7,FALSE))</f>
        <v/>
      </c>
      <c r="N45" s="43" t="str">
        <f>IF(VLOOKUP($B45,'[2] Current Investment Portfolios'!$C$1:$R$65536,14)="","",VLOOKUP($B45,'[2] Current Investment Portfolios'!$C$1:$R$65536,14,FALSE))</f>
        <v/>
      </c>
      <c r="O45" s="43" t="str">
        <f>IF(VLOOKUP($B45,'[2] Current Investment Portfolios'!$C$1:$R$65536,8)="","",VLOOKUP($B45,'[2] Current Investment Portfolios'!$C$1:$R$65536,8,FALSE))</f>
        <v/>
      </c>
      <c r="P45" s="43" t="str">
        <f>IF(VLOOKUP($B45,'[2] Current Investment Portfolios'!$C$1:$R$65536,15)="","",VLOOKUP($B45,'[2] Current Investment Portfolios'!$C$1:$R$65536,15,FALSE))</f>
        <v/>
      </c>
      <c r="Q45" s="43" t="str">
        <f>IF(VLOOKUP($B45,'[2] Current Investment Portfolios'!$C$1:$R$65536,9)="","",VLOOKUP($B45,'[2] Current Investment Portfolios'!$C$1:$R$65536,9,FALSE))</f>
        <v/>
      </c>
      <c r="R45" s="43" t="str">
        <f>IF(VLOOKUP($B45,'[2] Current Investment Portfolios'!$C$1:$R$65536,16)="","",VLOOKUP($B45,'[2] Current Investment Portfolios'!$C$1:$R$65536,16,FALSE))</f>
        <v/>
      </c>
      <c r="S45" s="29">
        <f>VLOOKUP(B45,'[1]BuySell Data'!$A:$E,5,FALSE)</f>
        <v>3.5999999999999999E-3</v>
      </c>
      <c r="T45" s="27" t="str">
        <f>VLOOKUP(B45,'[1]Investment Managers'!$A:$B,2,FALSE)</f>
        <v>Russell Investment Management Limited</v>
      </c>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row>
    <row r="46" spans="1:237" s="2" customFormat="1" x14ac:dyDescent="0.25">
      <c r="A46" s="16" t="s">
        <v>976</v>
      </c>
      <c r="B46" s="35" t="s">
        <v>331</v>
      </c>
      <c r="C46" s="32" t="s">
        <v>873</v>
      </c>
      <c r="D46" s="29">
        <f>VLOOKUP(B46,'[1]ICR Data'!$A:$E,5,FALSE)</f>
        <v>8.7999999999999988E-3</v>
      </c>
      <c r="E46" s="43" t="str">
        <f>IF(VLOOKUP($B46,'[2] Current Investment Portfolios'!$C$1:$R$65536,3)="","",VLOOKUP($B46,'[2] Current Investment Portfolios'!$C$1:$R$65536,3,FALSE))</f>
        <v/>
      </c>
      <c r="F46" s="43" t="str">
        <f>IF(VLOOKUP($B46,'[2] Current Investment Portfolios'!$C$1:$R$65536,10)="","",VLOOKUP($B46,'[2] Current Investment Portfolios'!$C$1:$R$65536,10,FALSE))</f>
        <v/>
      </c>
      <c r="G46" s="43" t="str">
        <f>IF(VLOOKUP($B46,'[2] Current Investment Portfolios'!$C$1:$R$65536,4)="","",VLOOKUP($B46,'[2] Current Investment Portfolios'!$C$1:$R$65536,4,FALSE))</f>
        <v/>
      </c>
      <c r="H46" s="43" t="str">
        <f>IF(VLOOKUP($B46,'[2] Current Investment Portfolios'!$C$1:$R$65536,11)="","",VLOOKUP($B46,'[2] Current Investment Portfolios'!$C$1:$R$65536,11,FALSE))</f>
        <v/>
      </c>
      <c r="I46" s="43" t="str">
        <f>IF(VLOOKUP($B46,'[2] Current Investment Portfolios'!$C$1:$R$65536,5)="","",VLOOKUP($B46,'[2] Current Investment Portfolios'!$C$1:$R$65536,5,FALSE))</f>
        <v/>
      </c>
      <c r="J46" s="43" t="str">
        <f>IF(VLOOKUP($B46,'[2] Current Investment Portfolios'!$C$1:$R$65536,12)="","",VLOOKUP($B46,'[2] Current Investment Portfolios'!$C$1:$R$65536,12,FALSE))</f>
        <v/>
      </c>
      <c r="K46" s="43" t="str">
        <f>IF(VLOOKUP($B46,'[2] Current Investment Portfolios'!$C$1:$R$65536,6)="","",VLOOKUP($B46,'[2] Current Investment Portfolios'!$C$1:$R$65536,6,FALSE))</f>
        <v/>
      </c>
      <c r="L46" s="43" t="str">
        <f>IF(VLOOKUP($B46,'[2] Current Investment Portfolios'!$C$1:$R$65536,13)="","",VLOOKUP($B46,'[2] Current Investment Portfolios'!$C$1:$R$65536,13,FALSE))</f>
        <v/>
      </c>
      <c r="M46" s="43" t="str">
        <f>IF(VLOOKUP($B46,'[2] Current Investment Portfolios'!$C$1:$R$65536,7)="","",VLOOKUP($B46,'[2] Current Investment Portfolios'!$C$1:$R$65536,7,FALSE))</f>
        <v/>
      </c>
      <c r="N46" s="43" t="str">
        <f>IF(VLOOKUP($B46,'[2] Current Investment Portfolios'!$C$1:$R$65536,14)="","",VLOOKUP($B46,'[2] Current Investment Portfolios'!$C$1:$R$65536,14,FALSE))</f>
        <v/>
      </c>
      <c r="O46" s="43" t="str">
        <f>IF(VLOOKUP($B46,'[2] Current Investment Portfolios'!$C$1:$R$65536,8)="","",VLOOKUP($B46,'[2] Current Investment Portfolios'!$C$1:$R$65536,8,FALSE))</f>
        <v/>
      </c>
      <c r="P46" s="43" t="str">
        <f>IF(VLOOKUP($B46,'[2] Current Investment Portfolios'!$C$1:$R$65536,15)="","",VLOOKUP($B46,'[2] Current Investment Portfolios'!$C$1:$R$65536,15,FALSE))</f>
        <v/>
      </c>
      <c r="Q46" s="43" t="str">
        <f>IF(VLOOKUP($B46,'[2] Current Investment Portfolios'!$C$1:$R$65536,9)="","",VLOOKUP($B46,'[2] Current Investment Portfolios'!$C$1:$R$65536,9,FALSE))</f>
        <v/>
      </c>
      <c r="R46" s="43" t="str">
        <f>IF(VLOOKUP($B46,'[2] Current Investment Portfolios'!$C$1:$R$65536,16)="","",VLOOKUP($B46,'[2] Current Investment Portfolios'!$C$1:$R$65536,16,FALSE))</f>
        <v/>
      </c>
      <c r="S46" s="29">
        <f>VLOOKUP(B46,'[1]BuySell Data'!$A:$E,5,FALSE)</f>
        <v>4.0000000000000001E-3</v>
      </c>
      <c r="T46" s="27" t="str">
        <f>VLOOKUP(B46,'[1]Investment Managers'!$A:$B,2,FALSE)</f>
        <v>Schroder Investment Management Aus Ltd</v>
      </c>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row>
    <row r="47" spans="1:237" s="2" customFormat="1" x14ac:dyDescent="0.25">
      <c r="A47" s="30" t="s">
        <v>409</v>
      </c>
      <c r="B47" s="35" t="s">
        <v>410</v>
      </c>
      <c r="C47" s="32" t="s">
        <v>873</v>
      </c>
      <c r="D47" s="29" t="e">
        <f>VLOOKUP(B47,'[1]ICR Data'!$A:$E,5,FALSE)</f>
        <v>#N/A</v>
      </c>
      <c r="E47" s="43" t="str">
        <f>IF(VLOOKUP($B47,'[2] Current Investment Portfolios'!$C$1:$R$65536,3)="","",VLOOKUP($B47,'[2] Current Investment Portfolios'!$C$1:$R$65536,3,FALSE))</f>
        <v/>
      </c>
      <c r="F47" s="43" t="str">
        <f>IF(VLOOKUP($B47,'[2] Current Investment Portfolios'!$C$1:$R$65536,10)="","",VLOOKUP($B47,'[2] Current Investment Portfolios'!$C$1:$R$65536,10,FALSE))</f>
        <v/>
      </c>
      <c r="G47" s="43" t="str">
        <f>IF(VLOOKUP($B47,'[2] Current Investment Portfolios'!$C$1:$R$65536,4)="","",VLOOKUP($B47,'[2] Current Investment Portfolios'!$C$1:$R$65536,4,FALSE))</f>
        <v/>
      </c>
      <c r="H47" s="43" t="str">
        <f>IF(VLOOKUP($B47,'[2] Current Investment Portfolios'!$C$1:$R$65536,11)="","",VLOOKUP($B47,'[2] Current Investment Portfolios'!$C$1:$R$65536,11,FALSE))</f>
        <v/>
      </c>
      <c r="I47" s="43" t="str">
        <f>IF(VLOOKUP($B47,'[2] Current Investment Portfolios'!$C$1:$R$65536,5)="","",VLOOKUP($B47,'[2] Current Investment Portfolios'!$C$1:$R$65536,5,FALSE))</f>
        <v/>
      </c>
      <c r="J47" s="43" t="str">
        <f>IF(VLOOKUP($B47,'[2] Current Investment Portfolios'!$C$1:$R$65536,12)="","",VLOOKUP($B47,'[2] Current Investment Portfolios'!$C$1:$R$65536,12,FALSE))</f>
        <v/>
      </c>
      <c r="K47" s="43" t="str">
        <f>IF(VLOOKUP($B47,'[2] Current Investment Portfolios'!$C$1:$R$65536,6)="","",VLOOKUP($B47,'[2] Current Investment Portfolios'!$C$1:$R$65536,6,FALSE))</f>
        <v/>
      </c>
      <c r="L47" s="43" t="str">
        <f>IF(VLOOKUP($B47,'[2] Current Investment Portfolios'!$C$1:$R$65536,13)="","",VLOOKUP($B47,'[2] Current Investment Portfolios'!$C$1:$R$65536,13,FALSE))</f>
        <v/>
      </c>
      <c r="M47" s="43" t="str">
        <f>IF(VLOOKUP($B47,'[2] Current Investment Portfolios'!$C$1:$R$65536,7)="","",VLOOKUP($B47,'[2] Current Investment Portfolios'!$C$1:$R$65536,7,FALSE))</f>
        <v/>
      </c>
      <c r="N47" s="43" t="str">
        <f>IF(VLOOKUP($B47,'[2] Current Investment Portfolios'!$C$1:$R$65536,14)="","",VLOOKUP($B47,'[2] Current Investment Portfolios'!$C$1:$R$65536,14,FALSE))</f>
        <v/>
      </c>
      <c r="O47" s="43" t="str">
        <f>IF(VLOOKUP($B47,'[2] Current Investment Portfolios'!$C$1:$R$65536,8)="","",VLOOKUP($B47,'[2] Current Investment Portfolios'!$C$1:$R$65536,8,FALSE))</f>
        <v/>
      </c>
      <c r="P47" s="43" t="str">
        <f>IF(VLOOKUP($B47,'[2] Current Investment Portfolios'!$C$1:$R$65536,15)="","",VLOOKUP($B47,'[2] Current Investment Portfolios'!$C$1:$R$65536,15,FALSE))</f>
        <v/>
      </c>
      <c r="Q47" s="43" t="str">
        <f>IF(VLOOKUP($B47,'[2] Current Investment Portfolios'!$C$1:$R$65536,9)="","",VLOOKUP($B47,'[2] Current Investment Portfolios'!$C$1:$R$65536,9,FALSE))</f>
        <v/>
      </c>
      <c r="R47" s="43" t="str">
        <f>IF(VLOOKUP($B47,'[2] Current Investment Portfolios'!$C$1:$R$65536,16)="","",VLOOKUP($B47,'[2] Current Investment Portfolios'!$C$1:$R$65536,16,FALSE))</f>
        <v/>
      </c>
      <c r="S47" s="29" t="e">
        <f>VLOOKUP(B47,'[1]BuySell Data'!$A:$E,5,FALSE)</f>
        <v>#N/A</v>
      </c>
      <c r="T47" s="27" t="str">
        <f>VLOOKUP(B47,'[1]Investment Managers'!$A:$B,2,FALSE)</f>
        <v>UBS Asset Management (Australia) Ltd</v>
      </c>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row>
    <row r="48" spans="1:237" s="2" customFormat="1" x14ac:dyDescent="0.25">
      <c r="A48" s="16" t="s">
        <v>82</v>
      </c>
      <c r="B48" s="35" t="s">
        <v>83</v>
      </c>
      <c r="C48" s="32" t="s">
        <v>873</v>
      </c>
      <c r="D48" s="29">
        <f>VLOOKUP(B48,'[1]ICR Data'!$A:$E,5,FALSE)</f>
        <v>2.8999999999999998E-3</v>
      </c>
      <c r="E48" s="43" t="str">
        <f>IF(VLOOKUP($B48,'[2] Current Investment Portfolios'!$C$1:$R$65536,3)="","",VLOOKUP($B48,'[2] Current Investment Portfolios'!$C$1:$R$65536,3,FALSE))</f>
        <v/>
      </c>
      <c r="F48" s="43" t="str">
        <f>IF(VLOOKUP($B48,'[2] Current Investment Portfolios'!$C$1:$R$65536,10)="","",VLOOKUP($B48,'[2] Current Investment Portfolios'!$C$1:$R$65536,10,FALSE))</f>
        <v/>
      </c>
      <c r="G48" s="43" t="str">
        <f>IF(VLOOKUP($B48,'[2] Current Investment Portfolios'!$C$1:$R$65536,4)="","",VLOOKUP($B48,'[2] Current Investment Portfolios'!$C$1:$R$65536,4,FALSE))</f>
        <v/>
      </c>
      <c r="H48" s="43" t="str">
        <f>IF(VLOOKUP($B48,'[2] Current Investment Portfolios'!$C$1:$R$65536,11)="","",VLOOKUP($B48,'[2] Current Investment Portfolios'!$C$1:$R$65536,11,FALSE))</f>
        <v/>
      </c>
      <c r="I48" s="43" t="str">
        <f>IF(VLOOKUP($B48,'[2] Current Investment Portfolios'!$C$1:$R$65536,5)="","",VLOOKUP($B48,'[2] Current Investment Portfolios'!$C$1:$R$65536,5,FALSE))</f>
        <v/>
      </c>
      <c r="J48" s="43" t="str">
        <f>IF(VLOOKUP($B48,'[2] Current Investment Portfolios'!$C$1:$R$65536,12)="","",VLOOKUP($B48,'[2] Current Investment Portfolios'!$C$1:$R$65536,12,FALSE))</f>
        <v/>
      </c>
      <c r="K48" s="43" t="str">
        <f>IF(VLOOKUP($B48,'[2] Current Investment Portfolios'!$C$1:$R$65536,6)="","",VLOOKUP($B48,'[2] Current Investment Portfolios'!$C$1:$R$65536,6,FALSE))</f>
        <v/>
      </c>
      <c r="L48" s="43" t="str">
        <f>IF(VLOOKUP($B48,'[2] Current Investment Portfolios'!$C$1:$R$65536,13)="","",VLOOKUP($B48,'[2] Current Investment Portfolios'!$C$1:$R$65536,13,FALSE))</f>
        <v/>
      </c>
      <c r="M48" s="43" t="str">
        <f>IF(VLOOKUP($B48,'[2] Current Investment Portfolios'!$C$1:$R$65536,7)="","",VLOOKUP($B48,'[2] Current Investment Portfolios'!$C$1:$R$65536,7,FALSE))</f>
        <v/>
      </c>
      <c r="N48" s="43" t="str">
        <f>IF(VLOOKUP($B48,'[2] Current Investment Portfolios'!$C$1:$R$65536,14)="","",VLOOKUP($B48,'[2] Current Investment Portfolios'!$C$1:$R$65536,14,FALSE))</f>
        <v/>
      </c>
      <c r="O48" s="43" t="str">
        <f>IF(VLOOKUP($B48,'[2] Current Investment Portfolios'!$C$1:$R$65536,8)="","",VLOOKUP($B48,'[2] Current Investment Portfolios'!$C$1:$R$65536,8,FALSE))</f>
        <v/>
      </c>
      <c r="P48" s="43" t="str">
        <f>IF(VLOOKUP($B48,'[2] Current Investment Portfolios'!$C$1:$R$65536,15)="","",VLOOKUP($B48,'[2] Current Investment Portfolios'!$C$1:$R$65536,15,FALSE))</f>
        <v/>
      </c>
      <c r="Q48" s="43" t="str">
        <f>IF(VLOOKUP($B48,'[2] Current Investment Portfolios'!$C$1:$R$65536,9)="","",VLOOKUP($B48,'[2] Current Investment Portfolios'!$C$1:$R$65536,9,FALSE))</f>
        <v/>
      </c>
      <c r="R48" s="43" t="str">
        <f>IF(VLOOKUP($B48,'[2] Current Investment Portfolios'!$C$1:$R$65536,16)="","",VLOOKUP($B48,'[2] Current Investment Portfolios'!$C$1:$R$65536,16,FALSE))</f>
        <v/>
      </c>
      <c r="S48" s="29">
        <f>VLOOKUP(B48,'[1]BuySell Data'!$A:$E,5,FALSE)</f>
        <v>2E-3</v>
      </c>
      <c r="T48" s="27" t="str">
        <f>VLOOKUP(B48,'[1]Investment Managers'!$A:$B,2,FALSE)</f>
        <v>OnePath Funds Management Limited</v>
      </c>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row>
    <row r="49" spans="1:237" s="2" customFormat="1" x14ac:dyDescent="0.25">
      <c r="A49" s="16" t="s">
        <v>1309</v>
      </c>
      <c r="B49" s="35" t="s">
        <v>1308</v>
      </c>
      <c r="C49" s="32" t="s">
        <v>873</v>
      </c>
      <c r="D49" s="29">
        <f>VLOOKUP(B49,'[1]ICR Data'!$A:$E,5,FALSE)</f>
        <v>8.2999999999999984E-3</v>
      </c>
      <c r="E49" s="43" t="str">
        <f>IF(VLOOKUP($B49,'[2] Current Investment Portfolios'!$C$1:$R$65536,3)="","",VLOOKUP($B49,'[2] Current Investment Portfolios'!$C$1:$R$65536,3,FALSE))</f>
        <v/>
      </c>
      <c r="F49" s="43" t="str">
        <f>IF(VLOOKUP($B49,'[2] Current Investment Portfolios'!$C$1:$R$65536,10)="","",VLOOKUP($B49,'[2] Current Investment Portfolios'!$C$1:$R$65536,10,FALSE))</f>
        <v/>
      </c>
      <c r="G49" s="43" t="str">
        <f>IF(VLOOKUP($B49,'[2] Current Investment Portfolios'!$C$1:$R$65536,4)="","",VLOOKUP($B49,'[2] Current Investment Portfolios'!$C$1:$R$65536,4,FALSE))</f>
        <v/>
      </c>
      <c r="H49" s="43" t="str">
        <f>IF(VLOOKUP($B49,'[2] Current Investment Portfolios'!$C$1:$R$65536,11)="","",VLOOKUP($B49,'[2] Current Investment Portfolios'!$C$1:$R$65536,11,FALSE))</f>
        <v/>
      </c>
      <c r="I49" s="43" t="str">
        <f>IF(VLOOKUP($B49,'[2] Current Investment Portfolios'!$C$1:$R$65536,5)="","",VLOOKUP($B49,'[2] Current Investment Portfolios'!$C$1:$R$65536,5,FALSE))</f>
        <v/>
      </c>
      <c r="J49" s="43" t="str">
        <f>IF(VLOOKUP($B49,'[2] Current Investment Portfolios'!$C$1:$R$65536,12)="","",VLOOKUP($B49,'[2] Current Investment Portfolios'!$C$1:$R$65536,12,FALSE))</f>
        <v/>
      </c>
      <c r="K49" s="43" t="str">
        <f>IF(VLOOKUP($B49,'[2] Current Investment Portfolios'!$C$1:$R$65536,6)="","",VLOOKUP($B49,'[2] Current Investment Portfolios'!$C$1:$R$65536,6,FALSE))</f>
        <v/>
      </c>
      <c r="L49" s="43" t="str">
        <f>IF(VLOOKUP($B49,'[2] Current Investment Portfolios'!$C$1:$R$65536,13)="","",VLOOKUP($B49,'[2] Current Investment Portfolios'!$C$1:$R$65536,13,FALSE))</f>
        <v/>
      </c>
      <c r="M49" s="43" t="str">
        <f>IF(VLOOKUP($B49,'[2] Current Investment Portfolios'!$C$1:$R$65536,7)="","",VLOOKUP($B49,'[2] Current Investment Portfolios'!$C$1:$R$65536,7,FALSE))</f>
        <v/>
      </c>
      <c r="N49" s="43" t="str">
        <f>IF(VLOOKUP($B49,'[2] Current Investment Portfolios'!$C$1:$R$65536,14)="","",VLOOKUP($B49,'[2] Current Investment Portfolios'!$C$1:$R$65536,14,FALSE))</f>
        <v/>
      </c>
      <c r="O49" s="43" t="str">
        <f>IF(VLOOKUP($B49,'[2] Current Investment Portfolios'!$C$1:$R$65536,8)="","",VLOOKUP($B49,'[2] Current Investment Portfolios'!$C$1:$R$65536,8,FALSE))</f>
        <v/>
      </c>
      <c r="P49" s="43" t="str">
        <f>IF(VLOOKUP($B49,'[2] Current Investment Portfolios'!$C$1:$R$65536,15)="","",VLOOKUP($B49,'[2] Current Investment Portfolios'!$C$1:$R$65536,15,FALSE))</f>
        <v/>
      </c>
      <c r="Q49" s="43" t="str">
        <f>IF(VLOOKUP($B49,'[2] Current Investment Portfolios'!$C$1:$R$65536,9)="","",VLOOKUP($B49,'[2] Current Investment Portfolios'!$C$1:$R$65536,9,FALSE))</f>
        <v/>
      </c>
      <c r="R49" s="43" t="str">
        <f>IF(VLOOKUP($B49,'[2] Current Investment Portfolios'!$C$1:$R$65536,16)="","",VLOOKUP($B49,'[2] Current Investment Portfolios'!$C$1:$R$65536,16,FALSE))</f>
        <v/>
      </c>
      <c r="S49" s="29">
        <f>VLOOKUP(B49,'[1]BuySell Data'!$A:$E,5,FALSE)</f>
        <v>3.5999999999999999E-3</v>
      </c>
      <c r="T49" s="27" t="str">
        <f>VLOOKUP(B49,'[1]Investment Managers'!$A:$B,2,FALSE)</f>
        <v>Russell Investment Management Limited</v>
      </c>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row>
    <row r="50" spans="1:237" s="2" customFormat="1" x14ac:dyDescent="0.25">
      <c r="A50" s="33"/>
      <c r="B50" s="35"/>
      <c r="C50" s="35"/>
      <c r="D50" s="29"/>
      <c r="E50" s="43"/>
      <c r="F50" s="43"/>
      <c r="G50" s="43"/>
      <c r="H50" s="43"/>
      <c r="I50" s="43"/>
      <c r="J50" s="43"/>
      <c r="K50" s="43"/>
      <c r="L50" s="43"/>
      <c r="M50" s="43"/>
      <c r="N50" s="43"/>
      <c r="O50" s="43"/>
      <c r="P50" s="43"/>
      <c r="Q50" s="43"/>
      <c r="R50" s="43"/>
      <c r="S50" s="29"/>
      <c r="T50" s="27"/>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row>
    <row r="51" spans="1:237" s="2" customFormat="1" x14ac:dyDescent="0.25">
      <c r="A51" s="45"/>
      <c r="B51" s="46" t="s">
        <v>820</v>
      </c>
      <c r="C51" s="46"/>
      <c r="D51" s="14" t="e">
        <f>MIN(D31:D48)</f>
        <v>#N/A</v>
      </c>
      <c r="E51" s="47" t="e">
        <f>MIN(E31:E48)</f>
        <v>#N/A</v>
      </c>
      <c r="F51" s="48"/>
      <c r="G51" s="47" t="e">
        <f>MIN(G31:G48)</f>
        <v>#N/A</v>
      </c>
      <c r="H51" s="48"/>
      <c r="I51" s="47" t="e">
        <f>MIN(I31:I48)</f>
        <v>#N/A</v>
      </c>
      <c r="J51" s="48"/>
      <c r="K51" s="47" t="e">
        <f>MIN(K31:K48)</f>
        <v>#N/A</v>
      </c>
      <c r="L51" s="48"/>
      <c r="M51" s="47" t="e">
        <f>MIN(M31:M48)</f>
        <v>#N/A</v>
      </c>
      <c r="N51" s="48"/>
      <c r="O51" s="47" t="e">
        <f>MIN(O31:O48)</f>
        <v>#N/A</v>
      </c>
      <c r="P51" s="48"/>
      <c r="Q51" s="47" t="e">
        <f>MIN(Q31:Q48)</f>
        <v>#N/A</v>
      </c>
      <c r="R51" s="48"/>
      <c r="S51" s="14" t="e">
        <f>MIN(S31:S48)</f>
        <v>#N/A</v>
      </c>
      <c r="T51" s="27"/>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row>
    <row r="52" spans="1:237" s="2" customFormat="1" x14ac:dyDescent="0.25">
      <c r="A52" s="45"/>
      <c r="B52" s="49" t="s">
        <v>821</v>
      </c>
      <c r="C52" s="49"/>
      <c r="D52" s="14" t="e">
        <f>MAX(D31:D48)</f>
        <v>#N/A</v>
      </c>
      <c r="E52" s="48"/>
      <c r="F52" s="47" t="e">
        <f>MAX(F31:F48)</f>
        <v>#N/A</v>
      </c>
      <c r="G52" s="48"/>
      <c r="H52" s="47" t="e">
        <f>MAX(H31:H48)</f>
        <v>#N/A</v>
      </c>
      <c r="I52" s="48"/>
      <c r="J52" s="47" t="e">
        <f>MAX(J31:J48)</f>
        <v>#N/A</v>
      </c>
      <c r="K52" s="48"/>
      <c r="L52" s="47" t="e">
        <f>MAX(L31:L48)</f>
        <v>#N/A</v>
      </c>
      <c r="M52" s="48"/>
      <c r="N52" s="47" t="e">
        <f>MAX(N31:N48)</f>
        <v>#N/A</v>
      </c>
      <c r="O52" s="48"/>
      <c r="P52" s="47" t="e">
        <f>MAX(P31:P48)</f>
        <v>#N/A</v>
      </c>
      <c r="Q52" s="48"/>
      <c r="R52" s="47" t="e">
        <f>MAX(R31:R48)</f>
        <v>#N/A</v>
      </c>
      <c r="S52" s="14" t="e">
        <f>MAX(S31:S48)</f>
        <v>#N/A</v>
      </c>
      <c r="T52" s="27"/>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row>
    <row r="53" spans="1:237" s="2" customFormat="1" x14ac:dyDescent="0.25">
      <c r="A53" s="49" t="s">
        <v>176</v>
      </c>
      <c r="B53" s="35"/>
      <c r="C53" s="35"/>
      <c r="D53" s="29"/>
      <c r="E53" s="43"/>
      <c r="F53" s="43"/>
      <c r="G53" s="43"/>
      <c r="H53" s="43"/>
      <c r="I53" s="43"/>
      <c r="J53" s="43"/>
      <c r="K53" s="43"/>
      <c r="L53" s="43"/>
      <c r="M53" s="43"/>
      <c r="N53" s="43"/>
      <c r="O53" s="43"/>
      <c r="P53" s="43"/>
      <c r="Q53" s="43"/>
      <c r="R53" s="43"/>
      <c r="S53" s="29"/>
      <c r="T53" s="27"/>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row>
    <row r="54" spans="1:237" s="2" customFormat="1" x14ac:dyDescent="0.25">
      <c r="A54" s="30" t="s">
        <v>1017</v>
      </c>
      <c r="B54" s="51" t="s">
        <v>165</v>
      </c>
      <c r="C54" s="32" t="s">
        <v>873</v>
      </c>
      <c r="D54" s="29">
        <f>VLOOKUP(B54,'[1]ICR Data'!$A:$E,5,FALSE)</f>
        <v>1.2E-2</v>
      </c>
      <c r="E54" s="43" t="str">
        <f>IF(VLOOKUP($B54,'[2] Current Investment Portfolios'!$C$1:$R$65536,3)="","",VLOOKUP($B54,'[2] Current Investment Portfolios'!$C$1:$R$65536,3,FALSE))</f>
        <v/>
      </c>
      <c r="F54" s="43" t="str">
        <f>IF(VLOOKUP($B54,'[2] Current Investment Portfolios'!$C$1:$R$65536,10)="","",VLOOKUP($B54,'[2] Current Investment Portfolios'!$C$1:$R$65536,10,FALSE))</f>
        <v/>
      </c>
      <c r="G54" s="43" t="str">
        <f>IF(VLOOKUP($B54,'[2] Current Investment Portfolios'!$C$1:$R$65536,4)="","",VLOOKUP($B54,'[2] Current Investment Portfolios'!$C$1:$R$65536,4,FALSE))</f>
        <v/>
      </c>
      <c r="H54" s="43" t="str">
        <f>IF(VLOOKUP($B54,'[2] Current Investment Portfolios'!$C$1:$R$65536,11)="","",VLOOKUP($B54,'[2] Current Investment Portfolios'!$C$1:$R$65536,11,FALSE))</f>
        <v/>
      </c>
      <c r="I54" s="43" t="str">
        <f>IF(VLOOKUP($B54,'[2] Current Investment Portfolios'!$C$1:$R$65536,5)="","",VLOOKUP($B54,'[2] Current Investment Portfolios'!$C$1:$R$65536,5,FALSE))</f>
        <v/>
      </c>
      <c r="J54" s="43" t="str">
        <f>IF(VLOOKUP($B54,'[2] Current Investment Portfolios'!$C$1:$R$65536,12)="","",VLOOKUP($B54,'[2] Current Investment Portfolios'!$C$1:$R$65536,12,FALSE))</f>
        <v/>
      </c>
      <c r="K54" s="43" t="str">
        <f>IF(VLOOKUP($B54,'[2] Current Investment Portfolios'!$C$1:$R$65536,6)="","",VLOOKUP($B54,'[2] Current Investment Portfolios'!$C$1:$R$65536,6,FALSE))</f>
        <v/>
      </c>
      <c r="L54" s="43" t="str">
        <f>IF(VLOOKUP($B54,'[2] Current Investment Portfolios'!$C$1:$R$65536,13)="","",VLOOKUP($B54,'[2] Current Investment Portfolios'!$C$1:$R$65536,13,FALSE))</f>
        <v/>
      </c>
      <c r="M54" s="43" t="str">
        <f>IF(VLOOKUP($B54,'[2] Current Investment Portfolios'!$C$1:$R$65536,7)="","",VLOOKUP($B54,'[2] Current Investment Portfolios'!$C$1:$R$65536,7,FALSE))</f>
        <v/>
      </c>
      <c r="N54" s="43" t="str">
        <f>IF(VLOOKUP($B54,'[2] Current Investment Portfolios'!$C$1:$R$65536,14)="","",VLOOKUP($B54,'[2] Current Investment Portfolios'!$C$1:$R$65536,14,FALSE))</f>
        <v/>
      </c>
      <c r="O54" s="43" t="str">
        <f>IF(VLOOKUP($B54,'[2] Current Investment Portfolios'!$C$1:$R$65536,8)="","",VLOOKUP($B54,'[2] Current Investment Portfolios'!$C$1:$R$65536,8,FALSE))</f>
        <v/>
      </c>
      <c r="P54" s="43" t="str">
        <f>IF(VLOOKUP($B54,'[2] Current Investment Portfolios'!$C$1:$R$65536,15)="","",VLOOKUP($B54,'[2] Current Investment Portfolios'!$C$1:$R$65536,15,FALSE))</f>
        <v/>
      </c>
      <c r="Q54" s="43" t="str">
        <f>IF(VLOOKUP($B54,'[2] Current Investment Portfolios'!$C$1:$R$65536,9)="","",VLOOKUP($B54,'[2] Current Investment Portfolios'!$C$1:$R$65536,9,FALSE))</f>
        <v/>
      </c>
      <c r="R54" s="43" t="str">
        <f>IF(VLOOKUP($B54,'[2] Current Investment Portfolios'!$C$1:$R$65536,16)="","",VLOOKUP($B54,'[2] Current Investment Portfolios'!$C$1:$R$65536,16,FALSE))</f>
        <v/>
      </c>
      <c r="S54" s="29">
        <f>VLOOKUP(B54,'[1]BuySell Data'!$A:$E,5,FALSE)</f>
        <v>1.4E-3</v>
      </c>
      <c r="T54" s="27" t="str">
        <f>VLOOKUP(B54,'[1]Investment Managers'!$A:$B,2,FALSE)</f>
        <v>Aberdeen Asset Management (Part of Aberdeen Standard Investments)</v>
      </c>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row>
    <row r="55" spans="1:237" x14ac:dyDescent="0.25">
      <c r="A55" s="143" t="s">
        <v>898</v>
      </c>
      <c r="B55" s="77" t="s">
        <v>862</v>
      </c>
      <c r="C55" s="78" t="s">
        <v>873</v>
      </c>
      <c r="D55" s="29">
        <f>VLOOKUP(B55,'[1]ICR Data'!$A:$E,5,FALSE)</f>
        <v>3.7799999999999999E-3</v>
      </c>
      <c r="E55" s="43" t="str">
        <f>IF(VLOOKUP($B55,'[2] Current Investment Portfolios'!$C$1:$R$65536,3)="","",VLOOKUP($B55,'[2] Current Investment Portfolios'!$C$1:$R$65536,3,FALSE))</f>
        <v/>
      </c>
      <c r="F55" s="43" t="str">
        <f>IF(VLOOKUP($B55,'[2] Current Investment Portfolios'!$C$1:$R$65536,10)="","",VLOOKUP($B55,'[2] Current Investment Portfolios'!$C$1:$R$65536,10,FALSE))</f>
        <v/>
      </c>
      <c r="G55" s="43" t="str">
        <f>IF(VLOOKUP($B55,'[2] Current Investment Portfolios'!$C$1:$R$65536,4)="","",VLOOKUP($B55,'[2] Current Investment Portfolios'!$C$1:$R$65536,4,FALSE))</f>
        <v/>
      </c>
      <c r="H55" s="43" t="str">
        <f>IF(VLOOKUP($B55,'[2] Current Investment Portfolios'!$C$1:$R$65536,11)="","",VLOOKUP($B55,'[2] Current Investment Portfolios'!$C$1:$R$65536,11,FALSE))</f>
        <v/>
      </c>
      <c r="I55" s="43" t="str">
        <f>IF(VLOOKUP($B55,'[2] Current Investment Portfolios'!$C$1:$R$65536,5)="","",VLOOKUP($B55,'[2] Current Investment Portfolios'!$C$1:$R$65536,5,FALSE))</f>
        <v/>
      </c>
      <c r="J55" s="43" t="str">
        <f>IF(VLOOKUP($B55,'[2] Current Investment Portfolios'!$C$1:$R$65536,12)="","",VLOOKUP($B55,'[2] Current Investment Portfolios'!$C$1:$R$65536,12,FALSE))</f>
        <v/>
      </c>
      <c r="K55" s="43" t="str">
        <f>IF(VLOOKUP($B55,'[2] Current Investment Portfolios'!$C$1:$R$65536,6)="","",VLOOKUP($B55,'[2] Current Investment Portfolios'!$C$1:$R$65536,6,FALSE))</f>
        <v/>
      </c>
      <c r="L55" s="43" t="str">
        <f>IF(VLOOKUP($B55,'[2] Current Investment Portfolios'!$C$1:$R$65536,13)="","",VLOOKUP($B55,'[2] Current Investment Portfolios'!$C$1:$R$65536,13,FALSE))</f>
        <v/>
      </c>
      <c r="M55" s="43" t="str">
        <f>IF(VLOOKUP($B55,'[2] Current Investment Portfolios'!$C$1:$R$65536,7)="","",VLOOKUP($B55,'[2] Current Investment Portfolios'!$C$1:$R$65536,7,FALSE))</f>
        <v/>
      </c>
      <c r="N55" s="43" t="str">
        <f>IF(VLOOKUP($B55,'[2] Current Investment Portfolios'!$C$1:$R$65536,14)="","",VLOOKUP($B55,'[2] Current Investment Portfolios'!$C$1:$R$65536,14,FALSE))</f>
        <v/>
      </c>
      <c r="O55" s="43" t="str">
        <f>IF(VLOOKUP($B55,'[2] Current Investment Portfolios'!$C$1:$R$65536,8)="","",VLOOKUP($B55,'[2] Current Investment Portfolios'!$C$1:$R$65536,8,FALSE))</f>
        <v/>
      </c>
      <c r="P55" s="43" t="str">
        <f>IF(VLOOKUP($B55,'[2] Current Investment Portfolios'!$C$1:$R$65536,15)="","",VLOOKUP($B55,'[2] Current Investment Portfolios'!$C$1:$R$65536,15,FALSE))</f>
        <v/>
      </c>
      <c r="Q55" s="43" t="str">
        <f>IF(VLOOKUP($B55,'[2] Current Investment Portfolios'!$C$1:$R$65536,9)="","",VLOOKUP($B55,'[2] Current Investment Portfolios'!$C$1:$R$65536,9,FALSE))</f>
        <v/>
      </c>
      <c r="R55" s="43" t="str">
        <f>IF(VLOOKUP($B55,'[2] Current Investment Portfolios'!$C$1:$R$65536,16)="","",VLOOKUP($B55,'[2] Current Investment Portfolios'!$C$1:$R$65536,16,FALSE))</f>
        <v/>
      </c>
      <c r="S55" s="29" t="str">
        <f>VLOOKUP(B55,'[1]BuySell Data'!$A:$E,5,FALSE)</f>
        <v>n/a</v>
      </c>
      <c r="T55" s="27" t="str">
        <f>VLOOKUP(B55,'[1]Investment Managers'!$A:$B,2,FALSE)</f>
        <v>BlackRock Investment Mngt (Australia) Ltd</v>
      </c>
    </row>
    <row r="56" spans="1:237" s="2" customFormat="1" x14ac:dyDescent="0.25">
      <c r="A56" s="16" t="s">
        <v>1210</v>
      </c>
      <c r="B56" s="35" t="s">
        <v>177</v>
      </c>
      <c r="C56" s="32" t="s">
        <v>873</v>
      </c>
      <c r="D56" s="29">
        <f>VLOOKUP(B56,'[1]ICR Data'!$A:$E,5,FALSE)</f>
        <v>8.1000000000000013E-3</v>
      </c>
      <c r="E56" s="43" t="e">
        <f>IF(VLOOKUP($B56,'[2] Current Investment Portfolios'!$C$1:$R$65536,3)="","",VLOOKUP($B56,'[2] Current Investment Portfolios'!$C$1:$R$65536,3,FALSE))</f>
        <v>#N/A</v>
      </c>
      <c r="F56" s="43" t="e">
        <f>IF(VLOOKUP($B56,'[2] Current Investment Portfolios'!$C$1:$R$65536,10)="","",VLOOKUP($B56,'[2] Current Investment Portfolios'!$C$1:$R$65536,10,FALSE))</f>
        <v>#N/A</v>
      </c>
      <c r="G56" s="43" t="e">
        <f>IF(VLOOKUP($B56,'[2] Current Investment Portfolios'!$C$1:$R$65536,4)="","",VLOOKUP($B56,'[2] Current Investment Portfolios'!$C$1:$R$65536,4,FALSE))</f>
        <v>#N/A</v>
      </c>
      <c r="H56" s="43" t="e">
        <f>IF(VLOOKUP($B56,'[2] Current Investment Portfolios'!$C$1:$R$65536,11)="","",VLOOKUP($B56,'[2] Current Investment Portfolios'!$C$1:$R$65536,11,FALSE))</f>
        <v>#N/A</v>
      </c>
      <c r="I56" s="43" t="e">
        <f>IF(VLOOKUP($B56,'[2] Current Investment Portfolios'!$C$1:$R$65536,5)="","",VLOOKUP($B56,'[2] Current Investment Portfolios'!$C$1:$R$65536,5,FALSE))</f>
        <v>#N/A</v>
      </c>
      <c r="J56" s="43" t="e">
        <f>IF(VLOOKUP($B56,'[2] Current Investment Portfolios'!$C$1:$R$65536,12)="","",VLOOKUP($B56,'[2] Current Investment Portfolios'!$C$1:$R$65536,12,FALSE))</f>
        <v>#N/A</v>
      </c>
      <c r="K56" s="43" t="e">
        <f>IF(VLOOKUP($B56,'[2] Current Investment Portfolios'!$C$1:$R$65536,6)="","",VLOOKUP($B56,'[2] Current Investment Portfolios'!$C$1:$R$65536,6,FALSE))</f>
        <v>#N/A</v>
      </c>
      <c r="L56" s="43" t="e">
        <f>IF(VLOOKUP($B56,'[2] Current Investment Portfolios'!$C$1:$R$65536,13)="","",VLOOKUP($B56,'[2] Current Investment Portfolios'!$C$1:$R$65536,13,FALSE))</f>
        <v>#N/A</v>
      </c>
      <c r="M56" s="43" t="e">
        <f>IF(VLOOKUP($B56,'[2] Current Investment Portfolios'!$C$1:$R$65536,7)="","",VLOOKUP($B56,'[2] Current Investment Portfolios'!$C$1:$R$65536,7,FALSE))</f>
        <v>#N/A</v>
      </c>
      <c r="N56" s="43" t="e">
        <f>IF(VLOOKUP($B56,'[2] Current Investment Portfolios'!$C$1:$R$65536,14)="","",VLOOKUP($B56,'[2] Current Investment Portfolios'!$C$1:$R$65536,14,FALSE))</f>
        <v>#N/A</v>
      </c>
      <c r="O56" s="43" t="e">
        <f>IF(VLOOKUP($B56,'[2] Current Investment Portfolios'!$C$1:$R$65536,8)="","",VLOOKUP($B56,'[2] Current Investment Portfolios'!$C$1:$R$65536,8,FALSE))</f>
        <v>#N/A</v>
      </c>
      <c r="P56" s="43" t="e">
        <f>IF(VLOOKUP($B56,'[2] Current Investment Portfolios'!$C$1:$R$65536,15)="","",VLOOKUP($B56,'[2] Current Investment Portfolios'!$C$1:$R$65536,15,FALSE))</f>
        <v>#N/A</v>
      </c>
      <c r="Q56" s="43" t="e">
        <f>IF(VLOOKUP($B56,'[2] Current Investment Portfolios'!$C$1:$R$65536,9)="","",VLOOKUP($B56,'[2] Current Investment Portfolios'!$C$1:$R$65536,9,FALSE))</f>
        <v>#N/A</v>
      </c>
      <c r="R56" s="43" t="e">
        <f>IF(VLOOKUP($B56,'[2] Current Investment Portfolios'!$C$1:$R$65536,16)="","",VLOOKUP($B56,'[2] Current Investment Portfolios'!$C$1:$R$65536,16,FALSE))</f>
        <v>#N/A</v>
      </c>
      <c r="S56" s="29">
        <f>VLOOKUP(B56,'[1]BuySell Data'!$A:$E,5,FALSE)</f>
        <v>2E-3</v>
      </c>
      <c r="T56" s="27" t="str">
        <f>VLOOKUP(B56,'[1]Investment Managers'!$A:$B,2,FALSE)</f>
        <v>BlackRock Asset Management Australia Ltd</v>
      </c>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row>
    <row r="57" spans="1:237" s="2" customFormat="1" x14ac:dyDescent="0.25">
      <c r="A57" s="16" t="s">
        <v>911</v>
      </c>
      <c r="B57" s="73" t="s">
        <v>7</v>
      </c>
      <c r="C57" s="32" t="s">
        <v>873</v>
      </c>
      <c r="D57" s="29">
        <f>VLOOKUP(B57,'[1]ICR Data'!$A:$E,5,FALSE)</f>
        <v>9.0000000000000011E-3</v>
      </c>
      <c r="E57" s="43" t="str">
        <f>IF(VLOOKUP($B57,'[2] Current Investment Portfolios'!$C$1:$R$65536,3)="","",VLOOKUP($B57,'[2] Current Investment Portfolios'!$C$1:$R$65536,3,FALSE))</f>
        <v/>
      </c>
      <c r="F57" s="43" t="str">
        <f>IF(VLOOKUP($B57,'[2] Current Investment Portfolios'!$C$1:$R$65536,10)="","",VLOOKUP($B57,'[2] Current Investment Portfolios'!$C$1:$R$65536,10,FALSE))</f>
        <v/>
      </c>
      <c r="G57" s="43" t="str">
        <f>IF(VLOOKUP($B57,'[2] Current Investment Portfolios'!$C$1:$R$65536,4)="","",VLOOKUP($B57,'[2] Current Investment Portfolios'!$C$1:$R$65536,4,FALSE))</f>
        <v/>
      </c>
      <c r="H57" s="43" t="str">
        <f>IF(VLOOKUP($B57,'[2] Current Investment Portfolios'!$C$1:$R$65536,11)="","",VLOOKUP($B57,'[2] Current Investment Portfolios'!$C$1:$R$65536,11,FALSE))</f>
        <v/>
      </c>
      <c r="I57" s="43" t="str">
        <f>IF(VLOOKUP($B57,'[2] Current Investment Portfolios'!$C$1:$R$65536,5)="","",VLOOKUP($B57,'[2] Current Investment Portfolios'!$C$1:$R$65536,5,FALSE))</f>
        <v/>
      </c>
      <c r="J57" s="43" t="str">
        <f>IF(VLOOKUP($B57,'[2] Current Investment Portfolios'!$C$1:$R$65536,12)="","",VLOOKUP($B57,'[2] Current Investment Portfolios'!$C$1:$R$65536,12,FALSE))</f>
        <v/>
      </c>
      <c r="K57" s="43" t="str">
        <f>IF(VLOOKUP($B57,'[2] Current Investment Portfolios'!$C$1:$R$65536,6)="","",VLOOKUP($B57,'[2] Current Investment Portfolios'!$C$1:$R$65536,6,FALSE))</f>
        <v/>
      </c>
      <c r="L57" s="43" t="str">
        <f>IF(VLOOKUP($B57,'[2] Current Investment Portfolios'!$C$1:$R$65536,13)="","",VLOOKUP($B57,'[2] Current Investment Portfolios'!$C$1:$R$65536,13,FALSE))</f>
        <v/>
      </c>
      <c r="M57" s="43" t="str">
        <f>IF(VLOOKUP($B57,'[2] Current Investment Portfolios'!$C$1:$R$65536,7)="","",VLOOKUP($B57,'[2] Current Investment Portfolios'!$C$1:$R$65536,7,FALSE))</f>
        <v/>
      </c>
      <c r="N57" s="43" t="str">
        <f>IF(VLOOKUP($B57,'[2] Current Investment Portfolios'!$C$1:$R$65536,14)="","",VLOOKUP($B57,'[2] Current Investment Portfolios'!$C$1:$R$65536,14,FALSE))</f>
        <v/>
      </c>
      <c r="O57" s="43" t="str">
        <f>IF(VLOOKUP($B57,'[2] Current Investment Portfolios'!$C$1:$R$65536,8)="","",VLOOKUP($B57,'[2] Current Investment Portfolios'!$C$1:$R$65536,8,FALSE))</f>
        <v/>
      </c>
      <c r="P57" s="43" t="str">
        <f>IF(VLOOKUP($B57,'[2] Current Investment Portfolios'!$C$1:$R$65536,15)="","",VLOOKUP($B57,'[2] Current Investment Portfolios'!$C$1:$R$65536,15,FALSE))</f>
        <v/>
      </c>
      <c r="Q57" s="43" t="str">
        <f>IF(VLOOKUP($B57,'[2] Current Investment Portfolios'!$C$1:$R$65536,9)="","",VLOOKUP($B57,'[2] Current Investment Portfolios'!$C$1:$R$65536,9,FALSE))</f>
        <v/>
      </c>
      <c r="R57" s="43" t="str">
        <f>IF(VLOOKUP($B57,'[2] Current Investment Portfolios'!$C$1:$R$65536,16)="","",VLOOKUP($B57,'[2] Current Investment Portfolios'!$C$1:$R$65536,16,FALSE))</f>
        <v/>
      </c>
      <c r="S57" s="29">
        <f>VLOOKUP(B57,'[1]BuySell Data'!$A:$E,5,FALSE)</f>
        <v>2.3999999999999998E-3</v>
      </c>
      <c r="T57" s="27" t="str">
        <f>VLOOKUP(B57,'[1]Investment Managers'!$A:$B,2,FALSE)</f>
        <v>BlackRock Asset Management Australia Ltd</v>
      </c>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row>
    <row r="58" spans="1:237" s="2" customFormat="1" x14ac:dyDescent="0.25">
      <c r="A58" s="16" t="s">
        <v>169</v>
      </c>
      <c r="B58" s="35" t="s">
        <v>170</v>
      </c>
      <c r="C58" s="32" t="s">
        <v>873</v>
      </c>
      <c r="D58" s="29">
        <f>VLOOKUP(B58,'[1]ICR Data'!$A:$E,5,FALSE)</f>
        <v>1.06E-2</v>
      </c>
      <c r="E58" s="43" t="e">
        <f>IF(VLOOKUP($B58,'[2] Current Investment Portfolios'!$C$1:$R$65536,3)="","",VLOOKUP($B58,'[2] Current Investment Portfolios'!$C$1:$R$65536,3,FALSE))</f>
        <v>#N/A</v>
      </c>
      <c r="F58" s="43" t="e">
        <f>IF(VLOOKUP($B58,'[2] Current Investment Portfolios'!$C$1:$R$65536,10)="","",VLOOKUP($B58,'[2] Current Investment Portfolios'!$C$1:$R$65536,10,FALSE))</f>
        <v>#N/A</v>
      </c>
      <c r="G58" s="43" t="e">
        <f>IF(VLOOKUP($B58,'[2] Current Investment Portfolios'!$C$1:$R$65536,4)="","",VLOOKUP($B58,'[2] Current Investment Portfolios'!$C$1:$R$65536,4,FALSE))</f>
        <v>#N/A</v>
      </c>
      <c r="H58" s="43" t="e">
        <f>IF(VLOOKUP($B58,'[2] Current Investment Portfolios'!$C$1:$R$65536,11)="","",VLOOKUP($B58,'[2] Current Investment Portfolios'!$C$1:$R$65536,11,FALSE))</f>
        <v>#N/A</v>
      </c>
      <c r="I58" s="43" t="e">
        <f>IF(VLOOKUP($B58,'[2] Current Investment Portfolios'!$C$1:$R$65536,5)="","",VLOOKUP($B58,'[2] Current Investment Portfolios'!$C$1:$R$65536,5,FALSE))</f>
        <v>#N/A</v>
      </c>
      <c r="J58" s="43" t="e">
        <f>IF(VLOOKUP($B58,'[2] Current Investment Portfolios'!$C$1:$R$65536,12)="","",VLOOKUP($B58,'[2] Current Investment Portfolios'!$C$1:$R$65536,12,FALSE))</f>
        <v>#N/A</v>
      </c>
      <c r="K58" s="43" t="e">
        <f>IF(VLOOKUP($B58,'[2] Current Investment Portfolios'!$C$1:$R$65536,6)="","",VLOOKUP($B58,'[2] Current Investment Portfolios'!$C$1:$R$65536,6,FALSE))</f>
        <v>#N/A</v>
      </c>
      <c r="L58" s="43" t="e">
        <f>IF(VLOOKUP($B58,'[2] Current Investment Portfolios'!$C$1:$R$65536,13)="","",VLOOKUP($B58,'[2] Current Investment Portfolios'!$C$1:$R$65536,13,FALSE))</f>
        <v>#N/A</v>
      </c>
      <c r="M58" s="43" t="e">
        <f>IF(VLOOKUP($B58,'[2] Current Investment Portfolios'!$C$1:$R$65536,7)="","",VLOOKUP($B58,'[2] Current Investment Portfolios'!$C$1:$R$65536,7,FALSE))</f>
        <v>#N/A</v>
      </c>
      <c r="N58" s="43" t="e">
        <f>IF(VLOOKUP($B58,'[2] Current Investment Portfolios'!$C$1:$R$65536,14)="","",VLOOKUP($B58,'[2] Current Investment Portfolios'!$C$1:$R$65536,14,FALSE))</f>
        <v>#N/A</v>
      </c>
      <c r="O58" s="43" t="e">
        <f>IF(VLOOKUP($B58,'[2] Current Investment Portfolios'!$C$1:$R$65536,8)="","",VLOOKUP($B58,'[2] Current Investment Portfolios'!$C$1:$R$65536,8,FALSE))</f>
        <v>#N/A</v>
      </c>
      <c r="P58" s="43" t="e">
        <f>IF(VLOOKUP($B58,'[2] Current Investment Portfolios'!$C$1:$R$65536,15)="","",VLOOKUP($B58,'[2] Current Investment Portfolios'!$C$1:$R$65536,15,FALSE))</f>
        <v>#N/A</v>
      </c>
      <c r="Q58" s="43" t="e">
        <f>IF(VLOOKUP($B58,'[2] Current Investment Portfolios'!$C$1:$R$65536,9)="","",VLOOKUP($B58,'[2] Current Investment Portfolios'!$C$1:$R$65536,9,FALSE))</f>
        <v>#N/A</v>
      </c>
      <c r="R58" s="43" t="e">
        <f>IF(VLOOKUP($B58,'[2] Current Investment Portfolios'!$C$1:$R$65536,16)="","",VLOOKUP($B58,'[2] Current Investment Portfolios'!$C$1:$R$65536,16,FALSE))</f>
        <v>#N/A</v>
      </c>
      <c r="S58" s="29">
        <f>VLOOKUP(B58,'[1]BuySell Data'!$A:$E,5,FALSE)</f>
        <v>3.0000000000000001E-3</v>
      </c>
      <c r="T58" s="27" t="str">
        <f>VLOOKUP(B58,'[1]Investment Managers'!$A:$B,2,FALSE)</f>
        <v>Colonial First State Investments Limited</v>
      </c>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row>
    <row r="59" spans="1:237" s="2" customFormat="1" x14ac:dyDescent="0.25">
      <c r="A59" s="16" t="s">
        <v>1335</v>
      </c>
      <c r="B59" s="51" t="s">
        <v>168</v>
      </c>
      <c r="C59" s="32" t="s">
        <v>873</v>
      </c>
      <c r="D59" s="29" t="str">
        <f>VLOOKUP(B59,'[1]ICR Data'!$A:$E,5,FALSE)</f>
        <v>n/a</v>
      </c>
      <c r="E59" s="43" t="e">
        <f>IF(VLOOKUP($B59,'[2] Current Investment Portfolios'!$C$1:$R$65536,3)="","",VLOOKUP($B59,'[2] Current Investment Portfolios'!$C$1:$R$65536,3,FALSE))</f>
        <v>#N/A</v>
      </c>
      <c r="F59" s="43" t="e">
        <f>IF(VLOOKUP($B59,'[2] Current Investment Portfolios'!$C$1:$R$65536,10)="","",VLOOKUP($B59,'[2] Current Investment Portfolios'!$C$1:$R$65536,10,FALSE))</f>
        <v>#N/A</v>
      </c>
      <c r="G59" s="43" t="e">
        <f>IF(VLOOKUP($B59,'[2] Current Investment Portfolios'!$C$1:$R$65536,4)="","",VLOOKUP($B59,'[2] Current Investment Portfolios'!$C$1:$R$65536,4,FALSE))</f>
        <v>#N/A</v>
      </c>
      <c r="H59" s="43" t="e">
        <f>IF(VLOOKUP($B59,'[2] Current Investment Portfolios'!$C$1:$R$65536,11)="","",VLOOKUP($B59,'[2] Current Investment Portfolios'!$C$1:$R$65536,11,FALSE))</f>
        <v>#N/A</v>
      </c>
      <c r="I59" s="43" t="e">
        <f>IF(VLOOKUP($B59,'[2] Current Investment Portfolios'!$C$1:$R$65536,5)="","",VLOOKUP($B59,'[2] Current Investment Portfolios'!$C$1:$R$65536,5,FALSE))</f>
        <v>#N/A</v>
      </c>
      <c r="J59" s="43" t="e">
        <f>IF(VLOOKUP($B59,'[2] Current Investment Portfolios'!$C$1:$R$65536,12)="","",VLOOKUP($B59,'[2] Current Investment Portfolios'!$C$1:$R$65536,12,FALSE))</f>
        <v>#N/A</v>
      </c>
      <c r="K59" s="43" t="e">
        <f>IF(VLOOKUP($B59,'[2] Current Investment Portfolios'!$C$1:$R$65536,6)="","",VLOOKUP($B59,'[2] Current Investment Portfolios'!$C$1:$R$65536,6,FALSE))</f>
        <v>#N/A</v>
      </c>
      <c r="L59" s="43" t="e">
        <f>IF(VLOOKUP($B59,'[2] Current Investment Portfolios'!$C$1:$R$65536,13)="","",VLOOKUP($B59,'[2] Current Investment Portfolios'!$C$1:$R$65536,13,FALSE))</f>
        <v>#N/A</v>
      </c>
      <c r="M59" s="43" t="e">
        <f>IF(VLOOKUP($B59,'[2] Current Investment Portfolios'!$C$1:$R$65536,7)="","",VLOOKUP($B59,'[2] Current Investment Portfolios'!$C$1:$R$65536,7,FALSE))</f>
        <v>#N/A</v>
      </c>
      <c r="N59" s="43" t="e">
        <f>IF(VLOOKUP($B59,'[2] Current Investment Portfolios'!$C$1:$R$65536,14)="","",VLOOKUP($B59,'[2] Current Investment Portfolios'!$C$1:$R$65536,14,FALSE))</f>
        <v>#N/A</v>
      </c>
      <c r="O59" s="43" t="e">
        <f>IF(VLOOKUP($B59,'[2] Current Investment Portfolios'!$C$1:$R$65536,8)="","",VLOOKUP($B59,'[2] Current Investment Portfolios'!$C$1:$R$65536,8,FALSE))</f>
        <v>#N/A</v>
      </c>
      <c r="P59" s="43" t="e">
        <f>IF(VLOOKUP($B59,'[2] Current Investment Portfolios'!$C$1:$R$65536,15)="","",VLOOKUP($B59,'[2] Current Investment Portfolios'!$C$1:$R$65536,15,FALSE))</f>
        <v>#N/A</v>
      </c>
      <c r="Q59" s="43" t="e">
        <f>IF(VLOOKUP($B59,'[2] Current Investment Portfolios'!$C$1:$R$65536,9)="","",VLOOKUP($B59,'[2] Current Investment Portfolios'!$C$1:$R$65536,9,FALSE))</f>
        <v>#N/A</v>
      </c>
      <c r="R59" s="43" t="e">
        <f>IF(VLOOKUP($B59,'[2] Current Investment Portfolios'!$C$1:$R$65536,16)="","",VLOOKUP($B59,'[2] Current Investment Portfolios'!$C$1:$R$65536,16,FALSE))</f>
        <v>#N/A</v>
      </c>
      <c r="S59" s="29" t="str">
        <f>VLOOKUP(B59,'[1]BuySell Data'!$A:$E,5,FALSE)</f>
        <v>n/a</v>
      </c>
      <c r="T59" s="27" t="str">
        <f>VLOOKUP(B59,'[1]Investment Managers'!$A:$B,2,FALSE)</f>
        <v>First Sentier Investors (Australia) Services Pty Limited</v>
      </c>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row>
    <row r="60" spans="1:237" s="2" customFormat="1" x14ac:dyDescent="0.25">
      <c r="A60" s="16" t="s">
        <v>1425</v>
      </c>
      <c r="B60" s="65" t="s">
        <v>1416</v>
      </c>
      <c r="C60" s="32" t="s">
        <v>873</v>
      </c>
      <c r="D60" s="29">
        <f>VLOOKUP(B60,'[1]ICR Data'!$A:$E,5,FALSE)</f>
        <v>1.0800000000000001E-2</v>
      </c>
      <c r="E60" s="43" t="e">
        <f>IF(VLOOKUP($B60,'[2] Current Investment Portfolios'!$C$1:$R$65536,3)="","",VLOOKUP($B60,'[2] Current Investment Portfolios'!$C$1:$R$65536,3,FALSE))</f>
        <v>#N/A</v>
      </c>
      <c r="F60" s="43" t="e">
        <f>IF(VLOOKUP($B60,'[2] Current Investment Portfolios'!$C$1:$R$65536,10)="","",VLOOKUP($B60,'[2] Current Investment Portfolios'!$C$1:$R$65536,10,FALSE))</f>
        <v>#N/A</v>
      </c>
      <c r="G60" s="43" t="e">
        <f>IF(VLOOKUP($B60,'[2] Current Investment Portfolios'!$C$1:$R$65536,4)="","",VLOOKUP($B60,'[2] Current Investment Portfolios'!$C$1:$R$65536,4,FALSE))</f>
        <v>#N/A</v>
      </c>
      <c r="H60" s="43" t="e">
        <f>IF(VLOOKUP($B60,'[2] Current Investment Portfolios'!$C$1:$R$65536,11)="","",VLOOKUP($B60,'[2] Current Investment Portfolios'!$C$1:$R$65536,11,FALSE))</f>
        <v>#N/A</v>
      </c>
      <c r="I60" s="43" t="e">
        <f>IF(VLOOKUP($B60,'[2] Current Investment Portfolios'!$C$1:$R$65536,5)="","",VLOOKUP($B60,'[2] Current Investment Portfolios'!$C$1:$R$65536,5,FALSE))</f>
        <v>#N/A</v>
      </c>
      <c r="J60" s="43" t="e">
        <f>IF(VLOOKUP($B60,'[2] Current Investment Portfolios'!$C$1:$R$65536,12)="","",VLOOKUP($B60,'[2] Current Investment Portfolios'!$C$1:$R$65536,12,FALSE))</f>
        <v>#N/A</v>
      </c>
      <c r="K60" s="43" t="e">
        <f>IF(VLOOKUP($B60,'[2] Current Investment Portfolios'!$C$1:$R$65536,6)="","",VLOOKUP($B60,'[2] Current Investment Portfolios'!$C$1:$R$65536,6,FALSE))</f>
        <v>#N/A</v>
      </c>
      <c r="L60" s="43" t="e">
        <f>IF(VLOOKUP($B60,'[2] Current Investment Portfolios'!$C$1:$R$65536,13)="","",VLOOKUP($B60,'[2] Current Investment Portfolios'!$C$1:$R$65536,13,FALSE))</f>
        <v>#N/A</v>
      </c>
      <c r="M60" s="43" t="e">
        <f>IF(VLOOKUP($B60,'[2] Current Investment Portfolios'!$C$1:$R$65536,7)="","",VLOOKUP($B60,'[2] Current Investment Portfolios'!$C$1:$R$65536,7,FALSE))</f>
        <v>#N/A</v>
      </c>
      <c r="N60" s="43" t="e">
        <f>IF(VLOOKUP($B60,'[2] Current Investment Portfolios'!$C$1:$R$65536,14)="","",VLOOKUP($B60,'[2] Current Investment Portfolios'!$C$1:$R$65536,14,FALSE))</f>
        <v>#N/A</v>
      </c>
      <c r="O60" s="43" t="e">
        <f>IF(VLOOKUP($B60,'[2] Current Investment Portfolios'!$C$1:$R$65536,8)="","",VLOOKUP($B60,'[2] Current Investment Portfolios'!$C$1:$R$65536,8,FALSE))</f>
        <v>#N/A</v>
      </c>
      <c r="P60" s="43" t="e">
        <f>IF(VLOOKUP($B60,'[2] Current Investment Portfolios'!$C$1:$R$65536,15)="","",VLOOKUP($B60,'[2] Current Investment Portfolios'!$C$1:$R$65536,15,FALSE))</f>
        <v>#N/A</v>
      </c>
      <c r="Q60" s="43" t="e">
        <f>IF(VLOOKUP($B60,'[2] Current Investment Portfolios'!$C$1:$R$65536,9)="","",VLOOKUP($B60,'[2] Current Investment Portfolios'!$C$1:$R$65536,9,FALSE))</f>
        <v>#N/A</v>
      </c>
      <c r="R60" s="43" t="e">
        <f>IF(VLOOKUP($B60,'[2] Current Investment Portfolios'!$C$1:$R$65536,16)="","",VLOOKUP($B60,'[2] Current Investment Portfolios'!$C$1:$R$65536,16,FALSE))</f>
        <v>#N/A</v>
      </c>
      <c r="S60" s="29">
        <f>VLOOKUP(B60,'[1]BuySell Data'!$A:$E,5,FALSE)</f>
        <v>2E-3</v>
      </c>
      <c r="T60" s="27" t="str">
        <f>VLOOKUP(B60,'[1]Investment Managers'!$A:$B,2,FALSE)</f>
        <v>IOOF Investment Management Limited</v>
      </c>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row>
    <row r="61" spans="1:237" s="2" customFormat="1" x14ac:dyDescent="0.25">
      <c r="A61" s="16" t="s">
        <v>1426</v>
      </c>
      <c r="B61" s="65" t="s">
        <v>1444</v>
      </c>
      <c r="C61" s="32" t="s">
        <v>873</v>
      </c>
      <c r="D61" s="29">
        <f>VLOOKUP(B61,'[1]ICR Data'!$A:$E,5,FALSE)</f>
        <v>5.1999999999999998E-3</v>
      </c>
      <c r="E61" s="43" t="e">
        <f>IF(VLOOKUP($B61,'[2] Current Investment Portfolios'!$C$1:$R$65536,3)="","",VLOOKUP($B61,'[2] Current Investment Portfolios'!$C$1:$R$65536,3,FALSE))</f>
        <v>#N/A</v>
      </c>
      <c r="F61" s="43" t="e">
        <f>IF(VLOOKUP($B61,'[2] Current Investment Portfolios'!$C$1:$R$65536,10)="","",VLOOKUP($B61,'[2] Current Investment Portfolios'!$C$1:$R$65536,10,FALSE))</f>
        <v>#N/A</v>
      </c>
      <c r="G61" s="43" t="e">
        <f>IF(VLOOKUP($B61,'[2] Current Investment Portfolios'!$C$1:$R$65536,4)="","",VLOOKUP($B61,'[2] Current Investment Portfolios'!$C$1:$R$65536,4,FALSE))</f>
        <v>#N/A</v>
      </c>
      <c r="H61" s="43" t="e">
        <f>IF(VLOOKUP($B61,'[2] Current Investment Portfolios'!$C$1:$R$65536,11)="","",VLOOKUP($B61,'[2] Current Investment Portfolios'!$C$1:$R$65536,11,FALSE))</f>
        <v>#N/A</v>
      </c>
      <c r="I61" s="43" t="e">
        <f>IF(VLOOKUP($B61,'[2] Current Investment Portfolios'!$C$1:$R$65536,5)="","",VLOOKUP($B61,'[2] Current Investment Portfolios'!$C$1:$R$65536,5,FALSE))</f>
        <v>#N/A</v>
      </c>
      <c r="J61" s="43" t="e">
        <f>IF(VLOOKUP($B61,'[2] Current Investment Portfolios'!$C$1:$R$65536,12)="","",VLOOKUP($B61,'[2] Current Investment Portfolios'!$C$1:$R$65536,12,FALSE))</f>
        <v>#N/A</v>
      </c>
      <c r="K61" s="43" t="e">
        <f>IF(VLOOKUP($B61,'[2] Current Investment Portfolios'!$C$1:$R$65536,6)="","",VLOOKUP($B61,'[2] Current Investment Portfolios'!$C$1:$R$65536,6,FALSE))</f>
        <v>#N/A</v>
      </c>
      <c r="L61" s="43" t="e">
        <f>IF(VLOOKUP($B61,'[2] Current Investment Portfolios'!$C$1:$R$65536,13)="","",VLOOKUP($B61,'[2] Current Investment Portfolios'!$C$1:$R$65536,13,FALSE))</f>
        <v>#N/A</v>
      </c>
      <c r="M61" s="43" t="e">
        <f>IF(VLOOKUP($B61,'[2] Current Investment Portfolios'!$C$1:$R$65536,7)="","",VLOOKUP($B61,'[2] Current Investment Portfolios'!$C$1:$R$65536,7,FALSE))</f>
        <v>#N/A</v>
      </c>
      <c r="N61" s="43" t="e">
        <f>IF(VLOOKUP($B61,'[2] Current Investment Portfolios'!$C$1:$R$65536,14)="","",VLOOKUP($B61,'[2] Current Investment Portfolios'!$C$1:$R$65536,14,FALSE))</f>
        <v>#N/A</v>
      </c>
      <c r="O61" s="43" t="e">
        <f>IF(VLOOKUP($B61,'[2] Current Investment Portfolios'!$C$1:$R$65536,8)="","",VLOOKUP($B61,'[2] Current Investment Portfolios'!$C$1:$R$65536,8,FALSE))</f>
        <v>#N/A</v>
      </c>
      <c r="P61" s="43" t="e">
        <f>IF(VLOOKUP($B61,'[2] Current Investment Portfolios'!$C$1:$R$65536,15)="","",VLOOKUP($B61,'[2] Current Investment Portfolios'!$C$1:$R$65536,15,FALSE))</f>
        <v>#N/A</v>
      </c>
      <c r="Q61" s="43" t="e">
        <f>IF(VLOOKUP($B61,'[2] Current Investment Portfolios'!$C$1:$R$65536,9)="","",VLOOKUP($B61,'[2] Current Investment Portfolios'!$C$1:$R$65536,9,FALSE))</f>
        <v>#N/A</v>
      </c>
      <c r="R61" s="43" t="e">
        <f>IF(VLOOKUP($B61,'[2] Current Investment Portfolios'!$C$1:$R$65536,16)="","",VLOOKUP($B61,'[2] Current Investment Portfolios'!$C$1:$R$65536,16,FALSE))</f>
        <v>#N/A</v>
      </c>
      <c r="S61" s="29">
        <f>VLOOKUP(B61,'[1]BuySell Data'!$A:$E,5,FALSE)</f>
        <v>1.1000000000000001E-3</v>
      </c>
      <c r="T61" s="27" t="str">
        <f>VLOOKUP(B61,'[1]Investment Managers'!$A:$B,2,FALSE)</f>
        <v>IOOF Investment Management Limited</v>
      </c>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row>
    <row r="62" spans="1:237" x14ac:dyDescent="0.25">
      <c r="A62" s="174" t="s">
        <v>892</v>
      </c>
      <c r="B62" s="75" t="s">
        <v>842</v>
      </c>
      <c r="C62" s="76" t="s">
        <v>873</v>
      </c>
      <c r="D62" s="29">
        <f>VLOOKUP(B62,'[1]ICR Data'!$A:$E,5,FALSE)</f>
        <v>4.0999999999999995E-3</v>
      </c>
      <c r="E62" s="43" t="str">
        <f>IF(VLOOKUP($B62,'[2] Current Investment Portfolios'!$C$1:$R$65536,3)="","",VLOOKUP($B62,'[2] Current Investment Portfolios'!$C$1:$R$65536,3,FALSE))</f>
        <v/>
      </c>
      <c r="F62" s="43" t="str">
        <f>IF(VLOOKUP($B62,'[2] Current Investment Portfolios'!$C$1:$R$65536,10)="","",VLOOKUP($B62,'[2] Current Investment Portfolios'!$C$1:$R$65536,10,FALSE))</f>
        <v/>
      </c>
      <c r="G62" s="43" t="str">
        <f>IF(VLOOKUP($B62,'[2] Current Investment Portfolios'!$C$1:$R$65536,4)="","",VLOOKUP($B62,'[2] Current Investment Portfolios'!$C$1:$R$65536,4,FALSE))</f>
        <v/>
      </c>
      <c r="H62" s="43" t="str">
        <f>IF(VLOOKUP($B62,'[2] Current Investment Portfolios'!$C$1:$R$65536,11)="","",VLOOKUP($B62,'[2] Current Investment Portfolios'!$C$1:$R$65536,11,FALSE))</f>
        <v/>
      </c>
      <c r="I62" s="43" t="str">
        <f>IF(VLOOKUP($B62,'[2] Current Investment Portfolios'!$C$1:$R$65536,5)="","",VLOOKUP($B62,'[2] Current Investment Portfolios'!$C$1:$R$65536,5,FALSE))</f>
        <v/>
      </c>
      <c r="J62" s="43" t="str">
        <f>IF(VLOOKUP($B62,'[2] Current Investment Portfolios'!$C$1:$R$65536,12)="","",VLOOKUP($B62,'[2] Current Investment Portfolios'!$C$1:$R$65536,12,FALSE))</f>
        <v/>
      </c>
      <c r="K62" s="43" t="str">
        <f>IF(VLOOKUP($B62,'[2] Current Investment Portfolios'!$C$1:$R$65536,6)="","",VLOOKUP($B62,'[2] Current Investment Portfolios'!$C$1:$R$65536,6,FALSE))</f>
        <v/>
      </c>
      <c r="L62" s="43" t="str">
        <f>IF(VLOOKUP($B62,'[2] Current Investment Portfolios'!$C$1:$R$65536,13)="","",VLOOKUP($B62,'[2] Current Investment Portfolios'!$C$1:$R$65536,13,FALSE))</f>
        <v/>
      </c>
      <c r="M62" s="43" t="str">
        <f>IF(VLOOKUP($B62,'[2] Current Investment Portfolios'!$C$1:$R$65536,7)="","",VLOOKUP($B62,'[2] Current Investment Portfolios'!$C$1:$R$65536,7,FALSE))</f>
        <v/>
      </c>
      <c r="N62" s="43" t="str">
        <f>IF(VLOOKUP($B62,'[2] Current Investment Portfolios'!$C$1:$R$65536,14)="","",VLOOKUP($B62,'[2] Current Investment Portfolios'!$C$1:$R$65536,14,FALSE))</f>
        <v/>
      </c>
      <c r="O62" s="43" t="str">
        <f>IF(VLOOKUP($B62,'[2] Current Investment Portfolios'!$C$1:$R$65536,8)="","",VLOOKUP($B62,'[2] Current Investment Portfolios'!$C$1:$R$65536,8,FALSE))</f>
        <v/>
      </c>
      <c r="P62" s="43" t="str">
        <f>IF(VLOOKUP($B62,'[2] Current Investment Portfolios'!$C$1:$R$65536,15)="","",VLOOKUP($B62,'[2] Current Investment Portfolios'!$C$1:$R$65536,15,FALSE))</f>
        <v/>
      </c>
      <c r="Q62" s="43" t="str">
        <f>IF(VLOOKUP($B62,'[2] Current Investment Portfolios'!$C$1:$R$65536,9)="","",VLOOKUP($B62,'[2] Current Investment Portfolios'!$C$1:$R$65536,9,FALSE))</f>
        <v/>
      </c>
      <c r="R62" s="43" t="str">
        <f>IF(VLOOKUP($B62,'[2] Current Investment Portfolios'!$C$1:$R$65536,16)="","",VLOOKUP($B62,'[2] Current Investment Portfolios'!$C$1:$R$65536,16,FALSE))</f>
        <v/>
      </c>
      <c r="S62" s="29">
        <f>VLOOKUP(B62,'[1]BuySell Data'!$A:$E,5,FALSE)</f>
        <v>2E-3</v>
      </c>
      <c r="T62" s="27" t="str">
        <f>VLOOKUP(B62,'[1]Investment Managers'!$A:$B,2,FALSE)</f>
        <v>DFA Australia Limited</v>
      </c>
    </row>
    <row r="63" spans="1:237" s="2" customFormat="1" x14ac:dyDescent="0.25">
      <c r="A63" s="16" t="s">
        <v>171</v>
      </c>
      <c r="B63" s="73" t="s">
        <v>172</v>
      </c>
      <c r="C63" s="32" t="s">
        <v>873</v>
      </c>
      <c r="D63" s="29">
        <f>VLOOKUP(B63,'[1]ICR Data'!$A:$E,5,FALSE)</f>
        <v>1.0500000000000001E-2</v>
      </c>
      <c r="E63" s="43" t="e">
        <f>IF(VLOOKUP($B63,'[2] Current Investment Portfolios'!$C$1:$R$65536,3)="","",VLOOKUP($B63,'[2] Current Investment Portfolios'!$C$1:$R$65536,3,FALSE))</f>
        <v>#N/A</v>
      </c>
      <c r="F63" s="43" t="e">
        <f>IF(VLOOKUP($B63,'[2] Current Investment Portfolios'!$C$1:$R$65536,10)="","",VLOOKUP($B63,'[2] Current Investment Portfolios'!$C$1:$R$65536,10,FALSE))</f>
        <v>#N/A</v>
      </c>
      <c r="G63" s="43" t="e">
        <f>IF(VLOOKUP($B63,'[2] Current Investment Portfolios'!$C$1:$R$65536,4)="","",VLOOKUP($B63,'[2] Current Investment Portfolios'!$C$1:$R$65536,4,FALSE))</f>
        <v>#N/A</v>
      </c>
      <c r="H63" s="43" t="e">
        <f>IF(VLOOKUP($B63,'[2] Current Investment Portfolios'!$C$1:$R$65536,11)="","",VLOOKUP($B63,'[2] Current Investment Portfolios'!$C$1:$R$65536,11,FALSE))</f>
        <v>#N/A</v>
      </c>
      <c r="I63" s="43" t="e">
        <f>IF(VLOOKUP($B63,'[2] Current Investment Portfolios'!$C$1:$R$65536,5)="","",VLOOKUP($B63,'[2] Current Investment Portfolios'!$C$1:$R$65536,5,FALSE))</f>
        <v>#N/A</v>
      </c>
      <c r="J63" s="43" t="e">
        <f>IF(VLOOKUP($B63,'[2] Current Investment Portfolios'!$C$1:$R$65536,12)="","",VLOOKUP($B63,'[2] Current Investment Portfolios'!$C$1:$R$65536,12,FALSE))</f>
        <v>#N/A</v>
      </c>
      <c r="K63" s="43" t="e">
        <f>IF(VLOOKUP($B63,'[2] Current Investment Portfolios'!$C$1:$R$65536,6)="","",VLOOKUP($B63,'[2] Current Investment Portfolios'!$C$1:$R$65536,6,FALSE))</f>
        <v>#N/A</v>
      </c>
      <c r="L63" s="43" t="e">
        <f>IF(VLOOKUP($B63,'[2] Current Investment Portfolios'!$C$1:$R$65536,13)="","",VLOOKUP($B63,'[2] Current Investment Portfolios'!$C$1:$R$65536,13,FALSE))</f>
        <v>#N/A</v>
      </c>
      <c r="M63" s="43" t="e">
        <f>IF(VLOOKUP($B63,'[2] Current Investment Portfolios'!$C$1:$R$65536,7)="","",VLOOKUP($B63,'[2] Current Investment Portfolios'!$C$1:$R$65536,7,FALSE))</f>
        <v>#N/A</v>
      </c>
      <c r="N63" s="43" t="e">
        <f>IF(VLOOKUP($B63,'[2] Current Investment Portfolios'!$C$1:$R$65536,14)="","",VLOOKUP($B63,'[2] Current Investment Portfolios'!$C$1:$R$65536,14,FALSE))</f>
        <v>#N/A</v>
      </c>
      <c r="O63" s="43" t="e">
        <f>IF(VLOOKUP($B63,'[2] Current Investment Portfolios'!$C$1:$R$65536,8)="","",VLOOKUP($B63,'[2] Current Investment Portfolios'!$C$1:$R$65536,8,FALSE))</f>
        <v>#N/A</v>
      </c>
      <c r="P63" s="43" t="e">
        <f>IF(VLOOKUP($B63,'[2] Current Investment Portfolios'!$C$1:$R$65536,15)="","",VLOOKUP($B63,'[2] Current Investment Portfolios'!$C$1:$R$65536,15,FALSE))</f>
        <v>#N/A</v>
      </c>
      <c r="Q63" s="43" t="e">
        <f>IF(VLOOKUP($B63,'[2] Current Investment Portfolios'!$C$1:$R$65536,9)="","",VLOOKUP($B63,'[2] Current Investment Portfolios'!$C$1:$R$65536,9,FALSE))</f>
        <v>#N/A</v>
      </c>
      <c r="R63" s="43" t="e">
        <f>IF(VLOOKUP($B63,'[2] Current Investment Portfolios'!$C$1:$R$65536,16)="","",VLOOKUP($B63,'[2] Current Investment Portfolios'!$C$1:$R$65536,16,FALSE))</f>
        <v>#N/A</v>
      </c>
      <c r="S63" s="29">
        <f>VLOOKUP(B63,'[1]BuySell Data'!$A:$E,5,FALSE)</f>
        <v>3.2000000000000002E-3</v>
      </c>
      <c r="T63" s="27" t="str">
        <f>VLOOKUP(B63,'[1]Investment Managers'!$A:$B,2,FALSE)</f>
        <v>Maple-Brown Abbott Limited</v>
      </c>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row>
    <row r="64" spans="1:237" s="2" customFormat="1" x14ac:dyDescent="0.25">
      <c r="A64" s="16" t="s">
        <v>1463</v>
      </c>
      <c r="B64" s="73" t="s">
        <v>12</v>
      </c>
      <c r="C64" s="32" t="s">
        <v>873</v>
      </c>
      <c r="D64" s="29">
        <f>VLOOKUP(B64,'[1]ICR Data'!$A:$E,5,FALSE)</f>
        <v>8.9999999999999993E-3</v>
      </c>
      <c r="E64" s="43" t="e">
        <f>IF(VLOOKUP($B64,'[2] Current Investment Portfolios'!$C$1:$R$65536,3)="","",VLOOKUP($B64,'[2] Current Investment Portfolios'!$C$1:$R$65536,3,FALSE))</f>
        <v>#N/A</v>
      </c>
      <c r="F64" s="43" t="e">
        <f>IF(VLOOKUP($B64,'[2] Current Investment Portfolios'!$C$1:$R$65536,10)="","",VLOOKUP($B64,'[2] Current Investment Portfolios'!$C$1:$R$65536,10,FALSE))</f>
        <v>#N/A</v>
      </c>
      <c r="G64" s="43" t="e">
        <f>IF(VLOOKUP($B64,'[2] Current Investment Portfolios'!$C$1:$R$65536,4)="","",VLOOKUP($B64,'[2] Current Investment Portfolios'!$C$1:$R$65536,4,FALSE))</f>
        <v>#N/A</v>
      </c>
      <c r="H64" s="43" t="e">
        <f>IF(VLOOKUP($B64,'[2] Current Investment Portfolios'!$C$1:$R$65536,11)="","",VLOOKUP($B64,'[2] Current Investment Portfolios'!$C$1:$R$65536,11,FALSE))</f>
        <v>#N/A</v>
      </c>
      <c r="I64" s="43" t="e">
        <f>IF(VLOOKUP($B64,'[2] Current Investment Portfolios'!$C$1:$R$65536,5)="","",VLOOKUP($B64,'[2] Current Investment Portfolios'!$C$1:$R$65536,5,FALSE))</f>
        <v>#N/A</v>
      </c>
      <c r="J64" s="43" t="e">
        <f>IF(VLOOKUP($B64,'[2] Current Investment Portfolios'!$C$1:$R$65536,12)="","",VLOOKUP($B64,'[2] Current Investment Portfolios'!$C$1:$R$65536,12,FALSE))</f>
        <v>#N/A</v>
      </c>
      <c r="K64" s="43" t="e">
        <f>IF(VLOOKUP($B64,'[2] Current Investment Portfolios'!$C$1:$R$65536,6)="","",VLOOKUP($B64,'[2] Current Investment Portfolios'!$C$1:$R$65536,6,FALSE))</f>
        <v>#N/A</v>
      </c>
      <c r="L64" s="43" t="e">
        <f>IF(VLOOKUP($B64,'[2] Current Investment Portfolios'!$C$1:$R$65536,13)="","",VLOOKUP($B64,'[2] Current Investment Portfolios'!$C$1:$R$65536,13,FALSE))</f>
        <v>#N/A</v>
      </c>
      <c r="M64" s="43" t="e">
        <f>IF(VLOOKUP($B64,'[2] Current Investment Portfolios'!$C$1:$R$65536,7)="","",VLOOKUP($B64,'[2] Current Investment Portfolios'!$C$1:$R$65536,7,FALSE))</f>
        <v>#N/A</v>
      </c>
      <c r="N64" s="43" t="e">
        <f>IF(VLOOKUP($B64,'[2] Current Investment Portfolios'!$C$1:$R$65536,14)="","",VLOOKUP($B64,'[2] Current Investment Portfolios'!$C$1:$R$65536,14,FALSE))</f>
        <v>#N/A</v>
      </c>
      <c r="O64" s="43" t="e">
        <f>IF(VLOOKUP($B64,'[2] Current Investment Portfolios'!$C$1:$R$65536,8)="","",VLOOKUP($B64,'[2] Current Investment Portfolios'!$C$1:$R$65536,8,FALSE))</f>
        <v>#N/A</v>
      </c>
      <c r="P64" s="43" t="e">
        <f>IF(VLOOKUP($B64,'[2] Current Investment Portfolios'!$C$1:$R$65536,15)="","",VLOOKUP($B64,'[2] Current Investment Portfolios'!$C$1:$R$65536,15,FALSE))</f>
        <v>#N/A</v>
      </c>
      <c r="Q64" s="43" t="e">
        <f>IF(VLOOKUP($B64,'[2] Current Investment Portfolios'!$C$1:$R$65536,9)="","",VLOOKUP($B64,'[2] Current Investment Portfolios'!$C$1:$R$65536,9,FALSE))</f>
        <v>#N/A</v>
      </c>
      <c r="R64" s="43" t="e">
        <f>IF(VLOOKUP($B64,'[2] Current Investment Portfolios'!$C$1:$R$65536,16)="","",VLOOKUP($B64,'[2] Current Investment Portfolios'!$C$1:$R$65536,16,FALSE))</f>
        <v>#N/A</v>
      </c>
      <c r="S64" s="29">
        <f>VLOOKUP(B64,'[1]BuySell Data'!$A:$E,5,FALSE)</f>
        <v>2E-3</v>
      </c>
      <c r="T64" s="27" t="str">
        <f>VLOOKUP(B64,'[1]Investment Managers'!$A:$B,2,FALSE)</f>
        <v>MLC Investments Limited</v>
      </c>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row>
    <row r="65" spans="1:237" s="2" customFormat="1" x14ac:dyDescent="0.25">
      <c r="A65" s="16" t="s">
        <v>1314</v>
      </c>
      <c r="B65" s="35" t="s">
        <v>1313</v>
      </c>
      <c r="C65" s="32" t="s">
        <v>873</v>
      </c>
      <c r="D65" s="29">
        <f>VLOOKUP(B65,'[1]ICR Data'!$A:$E,5,FALSE)</f>
        <v>9.4999999999999998E-3</v>
      </c>
      <c r="E65" s="43" t="e">
        <f>IF(VLOOKUP($B65,'[2] Current Investment Portfolios'!$C$1:$R$65536,3)="","",VLOOKUP($B65,'[2] Current Investment Portfolios'!$C$1:$R$65536,3,FALSE))</f>
        <v>#N/A</v>
      </c>
      <c r="F65" s="43" t="e">
        <f>IF(VLOOKUP($B65,'[2] Current Investment Portfolios'!$C$1:$R$65536,10)="","",VLOOKUP($B65,'[2] Current Investment Portfolios'!$C$1:$R$65536,10,FALSE))</f>
        <v>#N/A</v>
      </c>
      <c r="G65" s="43" t="e">
        <f>IF(VLOOKUP($B65,'[2] Current Investment Portfolios'!$C$1:$R$65536,4)="","",VLOOKUP($B65,'[2] Current Investment Portfolios'!$C$1:$R$65536,4,FALSE))</f>
        <v>#N/A</v>
      </c>
      <c r="H65" s="43" t="e">
        <f>IF(VLOOKUP($B65,'[2] Current Investment Portfolios'!$C$1:$R$65536,11)="","",VLOOKUP($B65,'[2] Current Investment Portfolios'!$C$1:$R$65536,11,FALSE))</f>
        <v>#N/A</v>
      </c>
      <c r="I65" s="43" t="e">
        <f>IF(VLOOKUP($B65,'[2] Current Investment Portfolios'!$C$1:$R$65536,5)="","",VLOOKUP($B65,'[2] Current Investment Portfolios'!$C$1:$R$65536,5,FALSE))</f>
        <v>#N/A</v>
      </c>
      <c r="J65" s="43" t="e">
        <f>IF(VLOOKUP($B65,'[2] Current Investment Portfolios'!$C$1:$R$65536,12)="","",VLOOKUP($B65,'[2] Current Investment Portfolios'!$C$1:$R$65536,12,FALSE))</f>
        <v>#N/A</v>
      </c>
      <c r="K65" s="43" t="e">
        <f>IF(VLOOKUP($B65,'[2] Current Investment Portfolios'!$C$1:$R$65536,6)="","",VLOOKUP($B65,'[2] Current Investment Portfolios'!$C$1:$R$65536,6,FALSE))</f>
        <v>#N/A</v>
      </c>
      <c r="L65" s="43" t="e">
        <f>IF(VLOOKUP($B65,'[2] Current Investment Portfolios'!$C$1:$R$65536,13)="","",VLOOKUP($B65,'[2] Current Investment Portfolios'!$C$1:$R$65536,13,FALSE))</f>
        <v>#N/A</v>
      </c>
      <c r="M65" s="43" t="e">
        <f>IF(VLOOKUP($B65,'[2] Current Investment Portfolios'!$C$1:$R$65536,7)="","",VLOOKUP($B65,'[2] Current Investment Portfolios'!$C$1:$R$65536,7,FALSE))</f>
        <v>#N/A</v>
      </c>
      <c r="N65" s="43" t="e">
        <f>IF(VLOOKUP($B65,'[2] Current Investment Portfolios'!$C$1:$R$65536,14)="","",VLOOKUP($B65,'[2] Current Investment Portfolios'!$C$1:$R$65536,14,FALSE))</f>
        <v>#N/A</v>
      </c>
      <c r="O65" s="43" t="e">
        <f>IF(VLOOKUP($B65,'[2] Current Investment Portfolios'!$C$1:$R$65536,8)="","",VLOOKUP($B65,'[2] Current Investment Portfolios'!$C$1:$R$65536,8,FALSE))</f>
        <v>#N/A</v>
      </c>
      <c r="P65" s="43" t="e">
        <f>IF(VLOOKUP($B65,'[2] Current Investment Portfolios'!$C$1:$R$65536,15)="","",VLOOKUP($B65,'[2] Current Investment Portfolios'!$C$1:$R$65536,15,FALSE))</f>
        <v>#N/A</v>
      </c>
      <c r="Q65" s="43" t="e">
        <f>IF(VLOOKUP($B65,'[2] Current Investment Portfolios'!$C$1:$R$65536,9)="","",VLOOKUP($B65,'[2] Current Investment Portfolios'!$C$1:$R$65536,9,FALSE))</f>
        <v>#N/A</v>
      </c>
      <c r="R65" s="43" t="e">
        <f>IF(VLOOKUP($B65,'[2] Current Investment Portfolios'!$C$1:$R$65536,16)="","",VLOOKUP($B65,'[2] Current Investment Portfolios'!$C$1:$R$65536,16,FALSE))</f>
        <v>#N/A</v>
      </c>
      <c r="S65" s="29">
        <f>VLOOKUP(B65,'[1]BuySell Data'!$A:$E,5,FALSE)</f>
        <v>0</v>
      </c>
      <c r="T65" s="27" t="str">
        <f>VLOOKUP(B65,'[1]Investment Managers'!$A:$B,2,FALSE)</f>
        <v>UBS Asset Management (Australia) Ltd</v>
      </c>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row>
    <row r="66" spans="1:237" x14ac:dyDescent="0.25">
      <c r="A66" s="16" t="s">
        <v>304</v>
      </c>
      <c r="B66" s="35" t="s">
        <v>11</v>
      </c>
      <c r="C66" s="32" t="s">
        <v>873</v>
      </c>
      <c r="D66" s="29">
        <f>VLOOKUP(B66,'[1]ICR Data'!$A:$E,5,FALSE)</f>
        <v>1.1299999999999999E-2</v>
      </c>
      <c r="E66" s="43" t="e">
        <f>IF(VLOOKUP($B66,'[2] Current Investment Portfolios'!$C$1:$R$65536,3)="","",VLOOKUP($B66,'[2] Current Investment Portfolios'!$C$1:$R$65536,3,FALSE))</f>
        <v>#N/A</v>
      </c>
      <c r="F66" s="43" t="e">
        <f>IF(VLOOKUP($B66,'[2] Current Investment Portfolios'!$C$1:$R$65536,10)="","",VLOOKUP($B66,'[2] Current Investment Portfolios'!$C$1:$R$65536,10,FALSE))</f>
        <v>#N/A</v>
      </c>
      <c r="G66" s="43" t="e">
        <f>IF(VLOOKUP($B66,'[2] Current Investment Portfolios'!$C$1:$R$65536,4)="","",VLOOKUP($B66,'[2] Current Investment Portfolios'!$C$1:$R$65536,4,FALSE))</f>
        <v>#N/A</v>
      </c>
      <c r="H66" s="43" t="e">
        <f>IF(VLOOKUP($B66,'[2] Current Investment Portfolios'!$C$1:$R$65536,11)="","",VLOOKUP($B66,'[2] Current Investment Portfolios'!$C$1:$R$65536,11,FALSE))</f>
        <v>#N/A</v>
      </c>
      <c r="I66" s="43" t="e">
        <f>IF(VLOOKUP($B66,'[2] Current Investment Portfolios'!$C$1:$R$65536,5)="","",VLOOKUP($B66,'[2] Current Investment Portfolios'!$C$1:$R$65536,5,FALSE))</f>
        <v>#N/A</v>
      </c>
      <c r="J66" s="43" t="e">
        <f>IF(VLOOKUP($B66,'[2] Current Investment Portfolios'!$C$1:$R$65536,12)="","",VLOOKUP($B66,'[2] Current Investment Portfolios'!$C$1:$R$65536,12,FALSE))</f>
        <v>#N/A</v>
      </c>
      <c r="K66" s="43" t="e">
        <f>IF(VLOOKUP($B66,'[2] Current Investment Portfolios'!$C$1:$R$65536,6)="","",VLOOKUP($B66,'[2] Current Investment Portfolios'!$C$1:$R$65536,6,FALSE))</f>
        <v>#N/A</v>
      </c>
      <c r="L66" s="43" t="e">
        <f>IF(VLOOKUP($B66,'[2] Current Investment Portfolios'!$C$1:$R$65536,13)="","",VLOOKUP($B66,'[2] Current Investment Portfolios'!$C$1:$R$65536,13,FALSE))</f>
        <v>#N/A</v>
      </c>
      <c r="M66" s="43" t="e">
        <f>IF(VLOOKUP($B66,'[2] Current Investment Portfolios'!$C$1:$R$65536,7)="","",VLOOKUP($B66,'[2] Current Investment Portfolios'!$C$1:$R$65536,7,FALSE))</f>
        <v>#N/A</v>
      </c>
      <c r="N66" s="43" t="e">
        <f>IF(VLOOKUP($B66,'[2] Current Investment Portfolios'!$C$1:$R$65536,14)="","",VLOOKUP($B66,'[2] Current Investment Portfolios'!$C$1:$R$65536,14,FALSE))</f>
        <v>#N/A</v>
      </c>
      <c r="O66" s="43" t="e">
        <f>IF(VLOOKUP($B66,'[2] Current Investment Portfolios'!$C$1:$R$65536,8)="","",VLOOKUP($B66,'[2] Current Investment Portfolios'!$C$1:$R$65536,8,FALSE))</f>
        <v>#N/A</v>
      </c>
      <c r="P66" s="43" t="e">
        <f>IF(VLOOKUP($B66,'[2] Current Investment Portfolios'!$C$1:$R$65536,15)="","",VLOOKUP($B66,'[2] Current Investment Portfolios'!$C$1:$R$65536,15,FALSE))</f>
        <v>#N/A</v>
      </c>
      <c r="Q66" s="43" t="e">
        <f>IF(VLOOKUP($B66,'[2] Current Investment Portfolios'!$C$1:$R$65536,9)="","",VLOOKUP($B66,'[2] Current Investment Portfolios'!$C$1:$R$65536,9,FALSE))</f>
        <v>#N/A</v>
      </c>
      <c r="R66" s="43" t="e">
        <f>IF(VLOOKUP($B66,'[2] Current Investment Portfolios'!$C$1:$R$65536,16)="","",VLOOKUP($B66,'[2] Current Investment Portfolios'!$C$1:$R$65536,16,FALSE))</f>
        <v>#N/A</v>
      </c>
      <c r="S66" s="29">
        <f>VLOOKUP(B66,'[1]BuySell Data'!$A:$E,5,FALSE)</f>
        <v>1.1000000000000001E-3</v>
      </c>
      <c r="T66" s="27" t="str">
        <f>VLOOKUP(B66,'[1]Investment Managers'!$A:$B,2,FALSE)</f>
        <v>OnePath Funds Management Limited</v>
      </c>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row>
    <row r="67" spans="1:237" s="2" customFormat="1" x14ac:dyDescent="0.25">
      <c r="A67" s="16" t="s">
        <v>335</v>
      </c>
      <c r="B67" s="35" t="s">
        <v>348</v>
      </c>
      <c r="C67" s="32" t="s">
        <v>873</v>
      </c>
      <c r="D67" s="29">
        <f>VLOOKUP(B67,'[1]ICR Data'!$A:$E,5,FALSE)</f>
        <v>7.1999999999999998E-3</v>
      </c>
      <c r="E67" s="43" t="e">
        <f>IF(VLOOKUP($B67,'[2] Current Investment Portfolios'!$C$1:$R$65536,3)="","",VLOOKUP($B67,'[2] Current Investment Portfolios'!$C$1:$R$65536,3,FALSE))</f>
        <v>#N/A</v>
      </c>
      <c r="F67" s="43" t="e">
        <f>IF(VLOOKUP($B67,'[2] Current Investment Portfolios'!$C$1:$R$65536,10)="","",VLOOKUP($B67,'[2] Current Investment Portfolios'!$C$1:$R$65536,10,FALSE))</f>
        <v>#N/A</v>
      </c>
      <c r="G67" s="43" t="e">
        <f>IF(VLOOKUP($B67,'[2] Current Investment Portfolios'!$C$1:$R$65536,4)="","",VLOOKUP($B67,'[2] Current Investment Portfolios'!$C$1:$R$65536,4,FALSE))</f>
        <v>#N/A</v>
      </c>
      <c r="H67" s="43" t="e">
        <f>IF(VLOOKUP($B67,'[2] Current Investment Portfolios'!$C$1:$R$65536,11)="","",VLOOKUP($B67,'[2] Current Investment Portfolios'!$C$1:$R$65536,11,FALSE))</f>
        <v>#N/A</v>
      </c>
      <c r="I67" s="43" t="e">
        <f>IF(VLOOKUP($B67,'[2] Current Investment Portfolios'!$C$1:$R$65536,5)="","",VLOOKUP($B67,'[2] Current Investment Portfolios'!$C$1:$R$65536,5,FALSE))</f>
        <v>#N/A</v>
      </c>
      <c r="J67" s="43" t="e">
        <f>IF(VLOOKUP($B67,'[2] Current Investment Portfolios'!$C$1:$R$65536,12)="","",VLOOKUP($B67,'[2] Current Investment Portfolios'!$C$1:$R$65536,12,FALSE))</f>
        <v>#N/A</v>
      </c>
      <c r="K67" s="43" t="e">
        <f>IF(VLOOKUP($B67,'[2] Current Investment Portfolios'!$C$1:$R$65536,6)="","",VLOOKUP($B67,'[2] Current Investment Portfolios'!$C$1:$R$65536,6,FALSE))</f>
        <v>#N/A</v>
      </c>
      <c r="L67" s="43" t="e">
        <f>IF(VLOOKUP($B67,'[2] Current Investment Portfolios'!$C$1:$R$65536,13)="","",VLOOKUP($B67,'[2] Current Investment Portfolios'!$C$1:$R$65536,13,FALSE))</f>
        <v>#N/A</v>
      </c>
      <c r="M67" s="43" t="e">
        <f>IF(VLOOKUP($B67,'[2] Current Investment Portfolios'!$C$1:$R$65536,7)="","",VLOOKUP($B67,'[2] Current Investment Portfolios'!$C$1:$R$65536,7,FALSE))</f>
        <v>#N/A</v>
      </c>
      <c r="N67" s="43" t="e">
        <f>IF(VLOOKUP($B67,'[2] Current Investment Portfolios'!$C$1:$R$65536,14)="","",VLOOKUP($B67,'[2] Current Investment Portfolios'!$C$1:$R$65536,14,FALSE))</f>
        <v>#N/A</v>
      </c>
      <c r="O67" s="43" t="e">
        <f>IF(VLOOKUP($B67,'[2] Current Investment Portfolios'!$C$1:$R$65536,8)="","",VLOOKUP($B67,'[2] Current Investment Portfolios'!$C$1:$R$65536,8,FALSE))</f>
        <v>#N/A</v>
      </c>
      <c r="P67" s="43" t="e">
        <f>IF(VLOOKUP($B67,'[2] Current Investment Portfolios'!$C$1:$R$65536,15)="","",VLOOKUP($B67,'[2] Current Investment Portfolios'!$C$1:$R$65536,15,FALSE))</f>
        <v>#N/A</v>
      </c>
      <c r="Q67" s="43" t="e">
        <f>IF(VLOOKUP($B67,'[2] Current Investment Portfolios'!$C$1:$R$65536,9)="","",VLOOKUP($B67,'[2] Current Investment Portfolios'!$C$1:$R$65536,9,FALSE))</f>
        <v>#N/A</v>
      </c>
      <c r="R67" s="43" t="e">
        <f>IF(VLOOKUP($B67,'[2] Current Investment Portfolios'!$C$1:$R$65536,16)="","",VLOOKUP($B67,'[2] Current Investment Portfolios'!$C$1:$R$65536,16,FALSE))</f>
        <v>#N/A</v>
      </c>
      <c r="S67" s="29">
        <f>VLOOKUP(B67,'[1]BuySell Data'!$A:$E,5,FALSE)</f>
        <v>1.1000000000000001E-3</v>
      </c>
      <c r="T67" s="27" t="str">
        <f>VLOOKUP(B67,'[1]Investment Managers'!$A:$B,2,FALSE)</f>
        <v>Optimix Investment Management Limited</v>
      </c>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row>
    <row r="68" spans="1:237" s="2" customFormat="1" x14ac:dyDescent="0.25">
      <c r="A68" s="16" t="s">
        <v>337</v>
      </c>
      <c r="B68" s="35" t="s">
        <v>338</v>
      </c>
      <c r="C68" s="32" t="s">
        <v>873</v>
      </c>
      <c r="D68" s="29">
        <f>VLOOKUP(B68,'[1]ICR Data'!$A:$E,5,FALSE)</f>
        <v>9.2999999999999992E-3</v>
      </c>
      <c r="E68" s="43" t="e">
        <f>IF(VLOOKUP($B68,'[2] Current Investment Portfolios'!$C$1:$R$65536,3)="","",VLOOKUP($B68,'[2] Current Investment Portfolios'!$C$1:$R$65536,3,FALSE))</f>
        <v>#N/A</v>
      </c>
      <c r="F68" s="43" t="e">
        <f>IF(VLOOKUP($B68,'[2] Current Investment Portfolios'!$C$1:$R$65536,10)="","",VLOOKUP($B68,'[2] Current Investment Portfolios'!$C$1:$R$65536,10,FALSE))</f>
        <v>#N/A</v>
      </c>
      <c r="G68" s="43" t="e">
        <f>IF(VLOOKUP($B68,'[2] Current Investment Portfolios'!$C$1:$R$65536,4)="","",VLOOKUP($B68,'[2] Current Investment Portfolios'!$C$1:$R$65536,4,FALSE))</f>
        <v>#N/A</v>
      </c>
      <c r="H68" s="43" t="e">
        <f>IF(VLOOKUP($B68,'[2] Current Investment Portfolios'!$C$1:$R$65536,11)="","",VLOOKUP($B68,'[2] Current Investment Portfolios'!$C$1:$R$65536,11,FALSE))</f>
        <v>#N/A</v>
      </c>
      <c r="I68" s="43" t="e">
        <f>IF(VLOOKUP($B68,'[2] Current Investment Portfolios'!$C$1:$R$65536,5)="","",VLOOKUP($B68,'[2] Current Investment Portfolios'!$C$1:$R$65536,5,FALSE))</f>
        <v>#N/A</v>
      </c>
      <c r="J68" s="43" t="e">
        <f>IF(VLOOKUP($B68,'[2] Current Investment Portfolios'!$C$1:$R$65536,12)="","",VLOOKUP($B68,'[2] Current Investment Portfolios'!$C$1:$R$65536,12,FALSE))</f>
        <v>#N/A</v>
      </c>
      <c r="K68" s="43" t="e">
        <f>IF(VLOOKUP($B68,'[2] Current Investment Portfolios'!$C$1:$R$65536,6)="","",VLOOKUP($B68,'[2] Current Investment Portfolios'!$C$1:$R$65536,6,FALSE))</f>
        <v>#N/A</v>
      </c>
      <c r="L68" s="43" t="e">
        <f>IF(VLOOKUP($B68,'[2] Current Investment Portfolios'!$C$1:$R$65536,13)="","",VLOOKUP($B68,'[2] Current Investment Portfolios'!$C$1:$R$65536,13,FALSE))</f>
        <v>#N/A</v>
      </c>
      <c r="M68" s="43" t="e">
        <f>IF(VLOOKUP($B68,'[2] Current Investment Portfolios'!$C$1:$R$65536,7)="","",VLOOKUP($B68,'[2] Current Investment Portfolios'!$C$1:$R$65536,7,FALSE))</f>
        <v>#N/A</v>
      </c>
      <c r="N68" s="43" t="e">
        <f>IF(VLOOKUP($B68,'[2] Current Investment Portfolios'!$C$1:$R$65536,14)="","",VLOOKUP($B68,'[2] Current Investment Portfolios'!$C$1:$R$65536,14,FALSE))</f>
        <v>#N/A</v>
      </c>
      <c r="O68" s="43" t="e">
        <f>IF(VLOOKUP($B68,'[2] Current Investment Portfolios'!$C$1:$R$65536,8)="","",VLOOKUP($B68,'[2] Current Investment Portfolios'!$C$1:$R$65536,8,FALSE))</f>
        <v>#N/A</v>
      </c>
      <c r="P68" s="43" t="e">
        <f>IF(VLOOKUP($B68,'[2] Current Investment Portfolios'!$C$1:$R$65536,15)="","",VLOOKUP($B68,'[2] Current Investment Portfolios'!$C$1:$R$65536,15,FALSE))</f>
        <v>#N/A</v>
      </c>
      <c r="Q68" s="43" t="e">
        <f>IF(VLOOKUP($B68,'[2] Current Investment Portfolios'!$C$1:$R$65536,9)="","",VLOOKUP($B68,'[2] Current Investment Portfolios'!$C$1:$R$65536,9,FALSE))</f>
        <v>#N/A</v>
      </c>
      <c r="R68" s="43" t="e">
        <f>IF(VLOOKUP($B68,'[2] Current Investment Portfolios'!$C$1:$R$65536,16)="","",VLOOKUP($B68,'[2] Current Investment Portfolios'!$C$1:$R$65536,16,FALSE))</f>
        <v>#N/A</v>
      </c>
      <c r="S68" s="29">
        <f>VLOOKUP(B68,'[1]BuySell Data'!$A:$E,5,FALSE)</f>
        <v>1.4000000000000002E-3</v>
      </c>
      <c r="T68" s="27" t="str">
        <f>VLOOKUP(B68,'[1]Investment Managers'!$A:$B,2,FALSE)</f>
        <v>Optimix Investment Management Limited</v>
      </c>
    </row>
    <row r="69" spans="1:237" s="13" customFormat="1" x14ac:dyDescent="0.25">
      <c r="A69" s="16" t="s">
        <v>1002</v>
      </c>
      <c r="B69" s="73" t="s">
        <v>104</v>
      </c>
      <c r="C69" s="32" t="s">
        <v>873</v>
      </c>
      <c r="D69" s="29">
        <f>VLOOKUP(B69,'[1]ICR Data'!$A:$E,5,FALSE)</f>
        <v>9.4999999999999998E-3</v>
      </c>
      <c r="E69" s="43" t="str">
        <f>IF(VLOOKUP($B69,'[2] Current Investment Portfolios'!$C$1:$R$65536,3)="","",VLOOKUP($B69,'[2] Current Investment Portfolios'!$C$1:$R$65536,3,FALSE))</f>
        <v/>
      </c>
      <c r="F69" s="43" t="str">
        <f>IF(VLOOKUP($B69,'[2] Current Investment Portfolios'!$C$1:$R$65536,10)="","",VLOOKUP($B69,'[2] Current Investment Portfolios'!$C$1:$R$65536,10,FALSE))</f>
        <v/>
      </c>
      <c r="G69" s="43" t="str">
        <f>IF(VLOOKUP($B69,'[2] Current Investment Portfolios'!$C$1:$R$65536,4)="","",VLOOKUP($B69,'[2] Current Investment Portfolios'!$C$1:$R$65536,4,FALSE))</f>
        <v/>
      </c>
      <c r="H69" s="43" t="str">
        <f>IF(VLOOKUP($B69,'[2] Current Investment Portfolios'!$C$1:$R$65536,11)="","",VLOOKUP($B69,'[2] Current Investment Portfolios'!$C$1:$R$65536,11,FALSE))</f>
        <v/>
      </c>
      <c r="I69" s="43" t="str">
        <f>IF(VLOOKUP($B69,'[2] Current Investment Portfolios'!$C$1:$R$65536,5)="","",VLOOKUP($B69,'[2] Current Investment Portfolios'!$C$1:$R$65536,5,FALSE))</f>
        <v/>
      </c>
      <c r="J69" s="43" t="str">
        <f>IF(VLOOKUP($B69,'[2] Current Investment Portfolios'!$C$1:$R$65536,12)="","",VLOOKUP($B69,'[2] Current Investment Portfolios'!$C$1:$R$65536,12,FALSE))</f>
        <v/>
      </c>
      <c r="K69" s="43" t="str">
        <f>IF(VLOOKUP($B69,'[2] Current Investment Portfolios'!$C$1:$R$65536,6)="","",VLOOKUP($B69,'[2] Current Investment Portfolios'!$C$1:$R$65536,6,FALSE))</f>
        <v/>
      </c>
      <c r="L69" s="43" t="str">
        <f>IF(VLOOKUP($B69,'[2] Current Investment Portfolios'!$C$1:$R$65536,13)="","",VLOOKUP($B69,'[2] Current Investment Portfolios'!$C$1:$R$65536,13,FALSE))</f>
        <v/>
      </c>
      <c r="M69" s="43" t="str">
        <f>IF(VLOOKUP($B69,'[2] Current Investment Portfolios'!$C$1:$R$65536,7)="","",VLOOKUP($B69,'[2] Current Investment Portfolios'!$C$1:$R$65536,7,FALSE))</f>
        <v/>
      </c>
      <c r="N69" s="43" t="str">
        <f>IF(VLOOKUP($B69,'[2] Current Investment Portfolios'!$C$1:$R$65536,14)="","",VLOOKUP($B69,'[2] Current Investment Portfolios'!$C$1:$R$65536,14,FALSE))</f>
        <v/>
      </c>
      <c r="O69" s="43" t="str">
        <f>IF(VLOOKUP($B69,'[2] Current Investment Portfolios'!$C$1:$R$65536,8)="","",VLOOKUP($B69,'[2] Current Investment Portfolios'!$C$1:$R$65536,8,FALSE))</f>
        <v/>
      </c>
      <c r="P69" s="43" t="str">
        <f>IF(VLOOKUP($B69,'[2] Current Investment Portfolios'!$C$1:$R$65536,15)="","",VLOOKUP($B69,'[2] Current Investment Portfolios'!$C$1:$R$65536,15,FALSE))</f>
        <v/>
      </c>
      <c r="Q69" s="43" t="str">
        <f>IF(VLOOKUP($B69,'[2] Current Investment Portfolios'!$C$1:$R$65536,9)="","",VLOOKUP($B69,'[2] Current Investment Portfolios'!$C$1:$R$65536,9,FALSE))</f>
        <v/>
      </c>
      <c r="R69" s="43" t="str">
        <f>IF(VLOOKUP($B69,'[2] Current Investment Portfolios'!$C$1:$R$65536,16)="","",VLOOKUP($B69,'[2] Current Investment Portfolios'!$C$1:$R$65536,16,FALSE))</f>
        <v/>
      </c>
      <c r="S69" s="29">
        <f>VLOOKUP(B69,'[1]BuySell Data'!$A:$E,5,FALSE)</f>
        <v>2.9000000000000002E-3</v>
      </c>
      <c r="T69" s="27" t="str">
        <f>VLOOKUP(B69,'[1]Investment Managers'!$A:$B,2,FALSE)</f>
        <v>Pendal Group Ltd</v>
      </c>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row>
    <row r="70" spans="1:237" s="2" customFormat="1" x14ac:dyDescent="0.25">
      <c r="A70" s="16" t="s">
        <v>158</v>
      </c>
      <c r="B70" s="51" t="s">
        <v>131</v>
      </c>
      <c r="C70" s="32" t="s">
        <v>873</v>
      </c>
      <c r="D70" s="29">
        <f>VLOOKUP(B70,'[1]ICR Data'!$A:$E,5,FALSE)</f>
        <v>1.11E-2</v>
      </c>
      <c r="E70" s="43" t="str">
        <f>IF(VLOOKUP($B70,'[2] Current Investment Portfolios'!$C$1:$R$65536,3)="","",VLOOKUP($B70,'[2] Current Investment Portfolios'!$C$1:$R$65536,3,FALSE))</f>
        <v/>
      </c>
      <c r="F70" s="43" t="str">
        <f>IF(VLOOKUP($B70,'[2] Current Investment Portfolios'!$C$1:$R$65536,10)="","",VLOOKUP($B70,'[2] Current Investment Portfolios'!$C$1:$R$65536,10,FALSE))</f>
        <v/>
      </c>
      <c r="G70" s="43" t="str">
        <f>IF(VLOOKUP($B70,'[2] Current Investment Portfolios'!$C$1:$R$65536,4)="","",VLOOKUP($B70,'[2] Current Investment Portfolios'!$C$1:$R$65536,4,FALSE))</f>
        <v/>
      </c>
      <c r="H70" s="43" t="str">
        <f>IF(VLOOKUP($B70,'[2] Current Investment Portfolios'!$C$1:$R$65536,11)="","",VLOOKUP($B70,'[2] Current Investment Portfolios'!$C$1:$R$65536,11,FALSE))</f>
        <v/>
      </c>
      <c r="I70" s="43" t="str">
        <f>IF(VLOOKUP($B70,'[2] Current Investment Portfolios'!$C$1:$R$65536,5)="","",VLOOKUP($B70,'[2] Current Investment Portfolios'!$C$1:$R$65536,5,FALSE))</f>
        <v/>
      </c>
      <c r="J70" s="43" t="str">
        <f>IF(VLOOKUP($B70,'[2] Current Investment Portfolios'!$C$1:$R$65536,12)="","",VLOOKUP($B70,'[2] Current Investment Portfolios'!$C$1:$R$65536,12,FALSE))</f>
        <v/>
      </c>
      <c r="K70" s="43" t="str">
        <f>IF(VLOOKUP($B70,'[2] Current Investment Portfolios'!$C$1:$R$65536,6)="","",VLOOKUP($B70,'[2] Current Investment Portfolios'!$C$1:$R$65536,6,FALSE))</f>
        <v/>
      </c>
      <c r="L70" s="43" t="str">
        <f>IF(VLOOKUP($B70,'[2] Current Investment Portfolios'!$C$1:$R$65536,13)="","",VLOOKUP($B70,'[2] Current Investment Portfolios'!$C$1:$R$65536,13,FALSE))</f>
        <v/>
      </c>
      <c r="M70" s="43" t="str">
        <f>IF(VLOOKUP($B70,'[2] Current Investment Portfolios'!$C$1:$R$65536,7)="","",VLOOKUP($B70,'[2] Current Investment Portfolios'!$C$1:$R$65536,7,FALSE))</f>
        <v/>
      </c>
      <c r="N70" s="43" t="str">
        <f>IF(VLOOKUP($B70,'[2] Current Investment Portfolios'!$C$1:$R$65536,14)="","",VLOOKUP($B70,'[2] Current Investment Portfolios'!$C$1:$R$65536,14,FALSE))</f>
        <v/>
      </c>
      <c r="O70" s="43" t="str">
        <f>IF(VLOOKUP($B70,'[2] Current Investment Portfolios'!$C$1:$R$65536,8)="","",VLOOKUP($B70,'[2] Current Investment Portfolios'!$C$1:$R$65536,8,FALSE))</f>
        <v/>
      </c>
      <c r="P70" s="43" t="str">
        <f>IF(VLOOKUP($B70,'[2] Current Investment Portfolios'!$C$1:$R$65536,15)="","",VLOOKUP($B70,'[2] Current Investment Portfolios'!$C$1:$R$65536,15,FALSE))</f>
        <v/>
      </c>
      <c r="Q70" s="43" t="str">
        <f>IF(VLOOKUP($B70,'[2] Current Investment Portfolios'!$C$1:$R$65536,9)="","",VLOOKUP($B70,'[2] Current Investment Portfolios'!$C$1:$R$65536,9,FALSE))</f>
        <v/>
      </c>
      <c r="R70" s="43" t="str">
        <f>IF(VLOOKUP($B70,'[2] Current Investment Portfolios'!$C$1:$R$65536,16)="","",VLOOKUP($B70,'[2] Current Investment Portfolios'!$C$1:$R$65536,16,FALSE))</f>
        <v/>
      </c>
      <c r="S70" s="29">
        <f>VLOOKUP(B70,'[1]BuySell Data'!$A:$E,5,FALSE)</f>
        <v>2.5000000000000001E-3</v>
      </c>
      <c r="T70" s="27" t="str">
        <f>VLOOKUP(B70,'[1]Investment Managers'!$A:$B,2,FALSE)</f>
        <v>Perpetual Investment Management Ltd</v>
      </c>
    </row>
    <row r="71" spans="1:237" s="2" customFormat="1" x14ac:dyDescent="0.25">
      <c r="A71" s="16" t="s">
        <v>457</v>
      </c>
      <c r="B71" s="35" t="s">
        <v>373</v>
      </c>
      <c r="C71" s="32" t="s">
        <v>873</v>
      </c>
      <c r="D71" s="29">
        <f>VLOOKUP(B71,'[1]ICR Data'!$A:$E,5,FALSE)</f>
        <v>9.0000000000000011E-3</v>
      </c>
      <c r="E71" s="43" t="str">
        <f>IF(VLOOKUP($B71,'[2] Current Investment Portfolios'!$C$1:$R$65536,3)="","",VLOOKUP($B71,'[2] Current Investment Portfolios'!$C$1:$R$65536,3,FALSE))</f>
        <v/>
      </c>
      <c r="F71" s="43" t="str">
        <f>IF(VLOOKUP($B71,'[2] Current Investment Portfolios'!$C$1:$R$65536,10)="","",VLOOKUP($B71,'[2] Current Investment Portfolios'!$C$1:$R$65536,10,FALSE))</f>
        <v/>
      </c>
      <c r="G71" s="43" t="str">
        <f>IF(VLOOKUP($B71,'[2] Current Investment Portfolios'!$C$1:$R$65536,4)="","",VLOOKUP($B71,'[2] Current Investment Portfolios'!$C$1:$R$65536,4,FALSE))</f>
        <v/>
      </c>
      <c r="H71" s="43" t="str">
        <f>IF(VLOOKUP($B71,'[2] Current Investment Portfolios'!$C$1:$R$65536,11)="","",VLOOKUP($B71,'[2] Current Investment Portfolios'!$C$1:$R$65536,11,FALSE))</f>
        <v/>
      </c>
      <c r="I71" s="43" t="str">
        <f>IF(VLOOKUP($B71,'[2] Current Investment Portfolios'!$C$1:$R$65536,5)="","",VLOOKUP($B71,'[2] Current Investment Portfolios'!$C$1:$R$65536,5,FALSE))</f>
        <v/>
      </c>
      <c r="J71" s="43" t="str">
        <f>IF(VLOOKUP($B71,'[2] Current Investment Portfolios'!$C$1:$R$65536,12)="","",VLOOKUP($B71,'[2] Current Investment Portfolios'!$C$1:$R$65536,12,FALSE))</f>
        <v/>
      </c>
      <c r="K71" s="43" t="str">
        <f>IF(VLOOKUP($B71,'[2] Current Investment Portfolios'!$C$1:$R$65536,6)="","",VLOOKUP($B71,'[2] Current Investment Portfolios'!$C$1:$R$65536,6,FALSE))</f>
        <v/>
      </c>
      <c r="L71" s="43" t="str">
        <f>IF(VLOOKUP($B71,'[2] Current Investment Portfolios'!$C$1:$R$65536,13)="","",VLOOKUP($B71,'[2] Current Investment Portfolios'!$C$1:$R$65536,13,FALSE))</f>
        <v/>
      </c>
      <c r="M71" s="43" t="str">
        <f>IF(VLOOKUP($B71,'[2] Current Investment Portfolios'!$C$1:$R$65536,7)="","",VLOOKUP($B71,'[2] Current Investment Portfolios'!$C$1:$R$65536,7,FALSE))</f>
        <v/>
      </c>
      <c r="N71" s="43" t="str">
        <f>IF(VLOOKUP($B71,'[2] Current Investment Portfolios'!$C$1:$R$65536,14)="","",VLOOKUP($B71,'[2] Current Investment Portfolios'!$C$1:$R$65536,14,FALSE))</f>
        <v/>
      </c>
      <c r="O71" s="43" t="str">
        <f>IF(VLOOKUP($B71,'[2] Current Investment Portfolios'!$C$1:$R$65536,8)="","",VLOOKUP($B71,'[2] Current Investment Portfolios'!$C$1:$R$65536,8,FALSE))</f>
        <v/>
      </c>
      <c r="P71" s="43" t="str">
        <f>IF(VLOOKUP($B71,'[2] Current Investment Portfolios'!$C$1:$R$65536,15)="","",VLOOKUP($B71,'[2] Current Investment Portfolios'!$C$1:$R$65536,15,FALSE))</f>
        <v/>
      </c>
      <c r="Q71" s="43" t="str">
        <f>IF(VLOOKUP($B71,'[2] Current Investment Portfolios'!$C$1:$R$65536,9)="","",VLOOKUP($B71,'[2] Current Investment Portfolios'!$C$1:$R$65536,9,FALSE))</f>
        <v/>
      </c>
      <c r="R71" s="43" t="str">
        <f>IF(VLOOKUP($B71,'[2] Current Investment Portfolios'!$C$1:$R$65536,16)="","",VLOOKUP($B71,'[2] Current Investment Portfolios'!$C$1:$R$65536,16,FALSE))</f>
        <v/>
      </c>
      <c r="S71" s="29">
        <f>VLOOKUP(B71,'[1]BuySell Data'!$A:$E,5,FALSE)</f>
        <v>3.8E-3</v>
      </c>
      <c r="T71" s="27" t="str">
        <f>VLOOKUP(B71,'[1]Investment Managers'!$A:$B,2,FALSE)</f>
        <v>Russell Investment Management Limited</v>
      </c>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row>
    <row r="72" spans="1:237" s="2" customFormat="1" x14ac:dyDescent="0.25">
      <c r="A72" s="16" t="s">
        <v>1390</v>
      </c>
      <c r="B72" s="35" t="s">
        <v>1389</v>
      </c>
      <c r="C72" s="32" t="s">
        <v>873</v>
      </c>
      <c r="D72" s="29">
        <f>VLOOKUP(B72,'[1]ICR Data'!$A:$E,5,FALSE)</f>
        <v>9.0000000000000011E-3</v>
      </c>
      <c r="E72" s="43" t="str">
        <f>IF(VLOOKUP($B72,'[2] Current Investment Portfolios'!$C$1:$R$65536,3)="","",VLOOKUP($B72,'[2] Current Investment Portfolios'!$C$1:$R$65536,3,FALSE))</f>
        <v/>
      </c>
      <c r="F72" s="43" t="str">
        <f>IF(VLOOKUP($B72,'[2] Current Investment Portfolios'!$C$1:$R$65536,10)="","",VLOOKUP($B72,'[2] Current Investment Portfolios'!$C$1:$R$65536,10,FALSE))</f>
        <v/>
      </c>
      <c r="G72" s="43" t="str">
        <f>IF(VLOOKUP($B72,'[2] Current Investment Portfolios'!$C$1:$R$65536,4)="","",VLOOKUP($B72,'[2] Current Investment Portfolios'!$C$1:$R$65536,4,FALSE))</f>
        <v/>
      </c>
      <c r="H72" s="43" t="str">
        <f>IF(VLOOKUP($B72,'[2] Current Investment Portfolios'!$C$1:$R$65536,11)="","",VLOOKUP($B72,'[2] Current Investment Portfolios'!$C$1:$R$65536,11,FALSE))</f>
        <v/>
      </c>
      <c r="I72" s="43" t="str">
        <f>IF(VLOOKUP($B72,'[2] Current Investment Portfolios'!$C$1:$R$65536,5)="","",VLOOKUP($B72,'[2] Current Investment Portfolios'!$C$1:$R$65536,5,FALSE))</f>
        <v/>
      </c>
      <c r="J72" s="43" t="str">
        <f>IF(VLOOKUP($B72,'[2] Current Investment Portfolios'!$C$1:$R$65536,12)="","",VLOOKUP($B72,'[2] Current Investment Portfolios'!$C$1:$R$65536,12,FALSE))</f>
        <v/>
      </c>
      <c r="K72" s="43" t="str">
        <f>IF(VLOOKUP($B72,'[2] Current Investment Portfolios'!$C$1:$R$65536,6)="","",VLOOKUP($B72,'[2] Current Investment Portfolios'!$C$1:$R$65536,6,FALSE))</f>
        <v/>
      </c>
      <c r="L72" s="43" t="str">
        <f>IF(VLOOKUP($B72,'[2] Current Investment Portfolios'!$C$1:$R$65536,13)="","",VLOOKUP($B72,'[2] Current Investment Portfolios'!$C$1:$R$65536,13,FALSE))</f>
        <v/>
      </c>
      <c r="M72" s="43" t="str">
        <f>IF(VLOOKUP($B72,'[2] Current Investment Portfolios'!$C$1:$R$65536,7)="","",VLOOKUP($B72,'[2] Current Investment Portfolios'!$C$1:$R$65536,7,FALSE))</f>
        <v/>
      </c>
      <c r="N72" s="43" t="str">
        <f>IF(VLOOKUP($B72,'[2] Current Investment Portfolios'!$C$1:$R$65536,14)="","",VLOOKUP($B72,'[2] Current Investment Portfolios'!$C$1:$R$65536,14,FALSE))</f>
        <v/>
      </c>
      <c r="O72" s="43" t="str">
        <f>IF(VLOOKUP($B72,'[2] Current Investment Portfolios'!$C$1:$R$65536,8)="","",VLOOKUP($B72,'[2] Current Investment Portfolios'!$C$1:$R$65536,8,FALSE))</f>
        <v/>
      </c>
      <c r="P72" s="43" t="str">
        <f>IF(VLOOKUP($B72,'[2] Current Investment Portfolios'!$C$1:$R$65536,15)="","",VLOOKUP($B72,'[2] Current Investment Portfolios'!$C$1:$R$65536,15,FALSE))</f>
        <v/>
      </c>
      <c r="Q72" s="43" t="str">
        <f>IF(VLOOKUP($B72,'[2] Current Investment Portfolios'!$C$1:$R$65536,9)="","",VLOOKUP($B72,'[2] Current Investment Portfolios'!$C$1:$R$65536,9,FALSE))</f>
        <v/>
      </c>
      <c r="R72" s="43" t="str">
        <f>IF(VLOOKUP($B72,'[2] Current Investment Portfolios'!$C$1:$R$65536,16)="","",VLOOKUP($B72,'[2] Current Investment Portfolios'!$C$1:$R$65536,16,FALSE))</f>
        <v/>
      </c>
      <c r="S72" s="29">
        <f>VLOOKUP(B72,'[1]BuySell Data'!$A:$E,5,FALSE)</f>
        <v>3.8E-3</v>
      </c>
      <c r="T72" s="27" t="str">
        <f>VLOOKUP(B72,'[1]Investment Managers'!$A:$B,2,FALSE)</f>
        <v>Russell Investment Management Limited</v>
      </c>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row>
    <row r="73" spans="1:237" s="2" customFormat="1" x14ac:dyDescent="0.25">
      <c r="A73" s="16" t="s">
        <v>1316</v>
      </c>
      <c r="B73" s="35" t="s">
        <v>1315</v>
      </c>
      <c r="C73" s="32" t="s">
        <v>873</v>
      </c>
      <c r="D73" s="29" t="e">
        <f>VLOOKUP(B73,'[1]ICR Data'!$A:$E,5,FALSE)</f>
        <v>#N/A</v>
      </c>
      <c r="E73" s="43" t="str">
        <f>IF(VLOOKUP($B73,'[2] Current Investment Portfolios'!$C$1:$R$65536,3)="","",VLOOKUP($B73,'[2] Current Investment Portfolios'!$C$1:$R$65536,3,FALSE))</f>
        <v/>
      </c>
      <c r="F73" s="43" t="str">
        <f>IF(VLOOKUP($B73,'[2] Current Investment Portfolios'!$C$1:$R$65536,10)="","",VLOOKUP($B73,'[2] Current Investment Portfolios'!$C$1:$R$65536,10,FALSE))</f>
        <v/>
      </c>
      <c r="G73" s="43" t="str">
        <f>IF(VLOOKUP($B73,'[2] Current Investment Portfolios'!$C$1:$R$65536,4)="","",VLOOKUP($B73,'[2] Current Investment Portfolios'!$C$1:$R$65536,4,FALSE))</f>
        <v/>
      </c>
      <c r="H73" s="43" t="str">
        <f>IF(VLOOKUP($B73,'[2] Current Investment Portfolios'!$C$1:$R$65536,11)="","",VLOOKUP($B73,'[2] Current Investment Portfolios'!$C$1:$R$65536,11,FALSE))</f>
        <v/>
      </c>
      <c r="I73" s="43" t="str">
        <f>IF(VLOOKUP($B73,'[2] Current Investment Portfolios'!$C$1:$R$65536,5)="","",VLOOKUP($B73,'[2] Current Investment Portfolios'!$C$1:$R$65536,5,FALSE))</f>
        <v/>
      </c>
      <c r="J73" s="43" t="str">
        <f>IF(VLOOKUP($B73,'[2] Current Investment Portfolios'!$C$1:$R$65536,12)="","",VLOOKUP($B73,'[2] Current Investment Portfolios'!$C$1:$R$65536,12,FALSE))</f>
        <v/>
      </c>
      <c r="K73" s="43" t="str">
        <f>IF(VLOOKUP($B73,'[2] Current Investment Portfolios'!$C$1:$R$65536,6)="","",VLOOKUP($B73,'[2] Current Investment Portfolios'!$C$1:$R$65536,6,FALSE))</f>
        <v/>
      </c>
      <c r="L73" s="43" t="str">
        <f>IF(VLOOKUP($B73,'[2] Current Investment Portfolios'!$C$1:$R$65536,13)="","",VLOOKUP($B73,'[2] Current Investment Portfolios'!$C$1:$R$65536,13,FALSE))</f>
        <v/>
      </c>
      <c r="M73" s="43" t="str">
        <f>IF(VLOOKUP($B73,'[2] Current Investment Portfolios'!$C$1:$R$65536,7)="","",VLOOKUP($B73,'[2] Current Investment Portfolios'!$C$1:$R$65536,7,FALSE))</f>
        <v/>
      </c>
      <c r="N73" s="43" t="str">
        <f>IF(VLOOKUP($B73,'[2] Current Investment Portfolios'!$C$1:$R$65536,14)="","",VLOOKUP($B73,'[2] Current Investment Portfolios'!$C$1:$R$65536,14,FALSE))</f>
        <v/>
      </c>
      <c r="O73" s="43" t="str">
        <f>IF(VLOOKUP($B73,'[2] Current Investment Portfolios'!$C$1:$R$65536,8)="","",VLOOKUP($B73,'[2] Current Investment Portfolios'!$C$1:$R$65536,8,FALSE))</f>
        <v/>
      </c>
      <c r="P73" s="43" t="str">
        <f>IF(VLOOKUP($B73,'[2] Current Investment Portfolios'!$C$1:$R$65536,15)="","",VLOOKUP($B73,'[2] Current Investment Portfolios'!$C$1:$R$65536,15,FALSE))</f>
        <v/>
      </c>
      <c r="Q73" s="43" t="str">
        <f>IF(VLOOKUP($B73,'[2] Current Investment Portfolios'!$C$1:$R$65536,9)="","",VLOOKUP($B73,'[2] Current Investment Portfolios'!$C$1:$R$65536,9,FALSE))</f>
        <v/>
      </c>
      <c r="R73" s="43" t="str">
        <f>IF(VLOOKUP($B73,'[2] Current Investment Portfolios'!$C$1:$R$65536,16)="","",VLOOKUP($B73,'[2] Current Investment Portfolios'!$C$1:$R$65536,16,FALSE))</f>
        <v/>
      </c>
      <c r="S73" s="29" t="e">
        <f>VLOOKUP(B73,'[1]BuySell Data'!$A:$E,5,FALSE)</f>
        <v>#N/A</v>
      </c>
      <c r="T73" s="27" t="str">
        <f>VLOOKUP(B73,'[1]Investment Managers'!$A:$B,2,FALSE)</f>
        <v>Russell Investment Management Limited</v>
      </c>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row>
    <row r="74" spans="1:237" s="2" customFormat="1" x14ac:dyDescent="0.25">
      <c r="A74" s="16" t="s">
        <v>458</v>
      </c>
      <c r="B74" s="28" t="s">
        <v>318</v>
      </c>
      <c r="C74" s="32" t="s">
        <v>873</v>
      </c>
      <c r="D74" s="29">
        <f>VLOOKUP(B74,'[1]ICR Data'!$A:$E,5,FALSE)</f>
        <v>9.9000000000000008E-3</v>
      </c>
      <c r="E74" s="43" t="str">
        <f>IF(VLOOKUP($B74,'[2] Current Investment Portfolios'!$C$1:$R$65536,3)="","",VLOOKUP($B74,'[2] Current Investment Portfolios'!$C$1:$R$65536,3,FALSE))</f>
        <v/>
      </c>
      <c r="F74" s="43" t="str">
        <f>IF(VLOOKUP($B74,'[2] Current Investment Portfolios'!$C$1:$R$65536,10)="","",VLOOKUP($B74,'[2] Current Investment Portfolios'!$C$1:$R$65536,10,FALSE))</f>
        <v/>
      </c>
      <c r="G74" s="43" t="str">
        <f>IF(VLOOKUP($B74,'[2] Current Investment Portfolios'!$C$1:$R$65536,4)="","",VLOOKUP($B74,'[2] Current Investment Portfolios'!$C$1:$R$65536,4,FALSE))</f>
        <v/>
      </c>
      <c r="H74" s="43" t="str">
        <f>IF(VLOOKUP($B74,'[2] Current Investment Portfolios'!$C$1:$R$65536,11)="","",VLOOKUP($B74,'[2] Current Investment Portfolios'!$C$1:$R$65536,11,FALSE))</f>
        <v/>
      </c>
      <c r="I74" s="43" t="str">
        <f>IF(VLOOKUP($B74,'[2] Current Investment Portfolios'!$C$1:$R$65536,5)="","",VLOOKUP($B74,'[2] Current Investment Portfolios'!$C$1:$R$65536,5,FALSE))</f>
        <v/>
      </c>
      <c r="J74" s="43" t="str">
        <f>IF(VLOOKUP($B74,'[2] Current Investment Portfolios'!$C$1:$R$65536,12)="","",VLOOKUP($B74,'[2] Current Investment Portfolios'!$C$1:$R$65536,12,FALSE))</f>
        <v/>
      </c>
      <c r="K74" s="43" t="str">
        <f>IF(VLOOKUP($B74,'[2] Current Investment Portfolios'!$C$1:$R$65536,6)="","",VLOOKUP($B74,'[2] Current Investment Portfolios'!$C$1:$R$65536,6,FALSE))</f>
        <v/>
      </c>
      <c r="L74" s="43" t="str">
        <f>IF(VLOOKUP($B74,'[2] Current Investment Portfolios'!$C$1:$R$65536,13)="","",VLOOKUP($B74,'[2] Current Investment Portfolios'!$C$1:$R$65536,13,FALSE))</f>
        <v/>
      </c>
      <c r="M74" s="43" t="str">
        <f>IF(VLOOKUP($B74,'[2] Current Investment Portfolios'!$C$1:$R$65536,7)="","",VLOOKUP($B74,'[2] Current Investment Portfolios'!$C$1:$R$65536,7,FALSE))</f>
        <v/>
      </c>
      <c r="N74" s="43" t="str">
        <f>IF(VLOOKUP($B74,'[2] Current Investment Portfolios'!$C$1:$R$65536,14)="","",VLOOKUP($B74,'[2] Current Investment Portfolios'!$C$1:$R$65536,14,FALSE))</f>
        <v/>
      </c>
      <c r="O74" s="43" t="str">
        <f>IF(VLOOKUP($B74,'[2] Current Investment Portfolios'!$C$1:$R$65536,8)="","",VLOOKUP($B74,'[2] Current Investment Portfolios'!$C$1:$R$65536,8,FALSE))</f>
        <v/>
      </c>
      <c r="P74" s="43" t="str">
        <f>IF(VLOOKUP($B74,'[2] Current Investment Portfolios'!$C$1:$R$65536,15)="","",VLOOKUP($B74,'[2] Current Investment Portfolios'!$C$1:$R$65536,15,FALSE))</f>
        <v/>
      </c>
      <c r="Q74" s="43" t="str">
        <f>IF(VLOOKUP($B74,'[2] Current Investment Portfolios'!$C$1:$R$65536,9)="","",VLOOKUP($B74,'[2] Current Investment Portfolios'!$C$1:$R$65536,9,FALSE))</f>
        <v/>
      </c>
      <c r="R74" s="43" t="str">
        <f>IF(VLOOKUP($B74,'[2] Current Investment Portfolios'!$C$1:$R$65536,16)="","",VLOOKUP($B74,'[2] Current Investment Portfolios'!$C$1:$R$65536,16,FALSE))</f>
        <v/>
      </c>
      <c r="S74" s="29">
        <f>VLOOKUP(B74,'[1]BuySell Data'!$A:$E,5,FALSE)</f>
        <v>3.8E-3</v>
      </c>
      <c r="T74" s="27" t="str">
        <f>VLOOKUP(B74,'[1]Investment Managers'!$A:$B,2,FALSE)</f>
        <v>Russell Investment Management Limited</v>
      </c>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row>
    <row r="75" spans="1:237" s="2" customFormat="1" x14ac:dyDescent="0.25">
      <c r="A75" s="57" t="s">
        <v>1209</v>
      </c>
      <c r="B75" s="35" t="s">
        <v>173</v>
      </c>
      <c r="C75" s="32" t="s">
        <v>873</v>
      </c>
      <c r="D75" s="29">
        <f>VLOOKUP(B75,'[1]ICR Data'!$A:$E,5,FALSE)</f>
        <v>8.6999999999999994E-3</v>
      </c>
      <c r="E75" s="43" t="str">
        <f>IF(VLOOKUP($B75,'[2] Current Investment Portfolios'!$C$1:$R$65536,3)="","",VLOOKUP($B75,'[2] Current Investment Portfolios'!$C$1:$R$65536,3,FALSE))</f>
        <v/>
      </c>
      <c r="F75" s="43" t="str">
        <f>IF(VLOOKUP($B75,'[2] Current Investment Portfolios'!$C$1:$R$65536,10)="","",VLOOKUP($B75,'[2] Current Investment Portfolios'!$C$1:$R$65536,10,FALSE))</f>
        <v/>
      </c>
      <c r="G75" s="43" t="str">
        <f>IF(VLOOKUP($B75,'[2] Current Investment Portfolios'!$C$1:$R$65536,4)="","",VLOOKUP($B75,'[2] Current Investment Portfolios'!$C$1:$R$65536,4,FALSE))</f>
        <v/>
      </c>
      <c r="H75" s="43" t="str">
        <f>IF(VLOOKUP($B75,'[2] Current Investment Portfolios'!$C$1:$R$65536,11)="","",VLOOKUP($B75,'[2] Current Investment Portfolios'!$C$1:$R$65536,11,FALSE))</f>
        <v/>
      </c>
      <c r="I75" s="43" t="str">
        <f>IF(VLOOKUP($B75,'[2] Current Investment Portfolios'!$C$1:$R$65536,5)="","",VLOOKUP($B75,'[2] Current Investment Portfolios'!$C$1:$R$65536,5,FALSE))</f>
        <v/>
      </c>
      <c r="J75" s="43" t="str">
        <f>IF(VLOOKUP($B75,'[2] Current Investment Portfolios'!$C$1:$R$65536,12)="","",VLOOKUP($B75,'[2] Current Investment Portfolios'!$C$1:$R$65536,12,FALSE))</f>
        <v/>
      </c>
      <c r="K75" s="43" t="str">
        <f>IF(VLOOKUP($B75,'[2] Current Investment Portfolios'!$C$1:$R$65536,6)="","",VLOOKUP($B75,'[2] Current Investment Portfolios'!$C$1:$R$65536,6,FALSE))</f>
        <v/>
      </c>
      <c r="L75" s="43" t="str">
        <f>IF(VLOOKUP($B75,'[2] Current Investment Portfolios'!$C$1:$R$65536,13)="","",VLOOKUP($B75,'[2] Current Investment Portfolios'!$C$1:$R$65536,13,FALSE))</f>
        <v/>
      </c>
      <c r="M75" s="43" t="str">
        <f>IF(VLOOKUP($B75,'[2] Current Investment Portfolios'!$C$1:$R$65536,7)="","",VLOOKUP($B75,'[2] Current Investment Portfolios'!$C$1:$R$65536,7,FALSE))</f>
        <v/>
      </c>
      <c r="N75" s="43" t="str">
        <f>IF(VLOOKUP($B75,'[2] Current Investment Portfolios'!$C$1:$R$65536,14)="","",VLOOKUP($B75,'[2] Current Investment Portfolios'!$C$1:$R$65536,14,FALSE))</f>
        <v/>
      </c>
      <c r="O75" s="43" t="str">
        <f>IF(VLOOKUP($B75,'[2] Current Investment Portfolios'!$C$1:$R$65536,8)="","",VLOOKUP($B75,'[2] Current Investment Portfolios'!$C$1:$R$65536,8,FALSE))</f>
        <v/>
      </c>
      <c r="P75" s="43" t="str">
        <f>IF(VLOOKUP($B75,'[2] Current Investment Portfolios'!$C$1:$R$65536,15)="","",VLOOKUP($B75,'[2] Current Investment Portfolios'!$C$1:$R$65536,15,FALSE))</f>
        <v/>
      </c>
      <c r="Q75" s="43" t="str">
        <f>IF(VLOOKUP($B75,'[2] Current Investment Portfolios'!$C$1:$R$65536,9)="","",VLOOKUP($B75,'[2] Current Investment Portfolios'!$C$1:$R$65536,9,FALSE))</f>
        <v/>
      </c>
      <c r="R75" s="43" t="str">
        <f>IF(VLOOKUP($B75,'[2] Current Investment Portfolios'!$C$1:$R$65536,16)="","",VLOOKUP($B75,'[2] Current Investment Portfolios'!$C$1:$R$65536,16,FALSE))</f>
        <v/>
      </c>
      <c r="S75" s="29">
        <f>VLOOKUP(B75,'[1]BuySell Data'!$A:$E,5,FALSE)</f>
        <v>3.0000000000000001E-3</v>
      </c>
      <c r="T75" s="27" t="str">
        <f>VLOOKUP(B75,'[1]Investment Managers'!$A:$B,2,FALSE)</f>
        <v>Schroder Investment Management Aus Ltd</v>
      </c>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row>
    <row r="76" spans="1:237" s="2" customFormat="1" x14ac:dyDescent="0.25">
      <c r="A76" s="16" t="s">
        <v>174</v>
      </c>
      <c r="B76" s="35" t="s">
        <v>175</v>
      </c>
      <c r="C76" s="32" t="s">
        <v>873</v>
      </c>
      <c r="D76" s="29">
        <f>VLOOKUP(B76,'[1]ICR Data'!$A:$E,5,FALSE)</f>
        <v>1.03E-2</v>
      </c>
      <c r="E76" s="43" t="str">
        <f>IF(VLOOKUP($B76,'[2] Current Investment Portfolios'!$C$1:$R$65536,3)="","",VLOOKUP($B76,'[2] Current Investment Portfolios'!$C$1:$R$65536,3,FALSE))</f>
        <v/>
      </c>
      <c r="F76" s="43" t="str">
        <f>IF(VLOOKUP($B76,'[2] Current Investment Portfolios'!$C$1:$R$65536,10)="","",VLOOKUP($B76,'[2] Current Investment Portfolios'!$C$1:$R$65536,10,FALSE))</f>
        <v/>
      </c>
      <c r="G76" s="43" t="str">
        <f>IF(VLOOKUP($B76,'[2] Current Investment Portfolios'!$C$1:$R$65536,4)="","",VLOOKUP($B76,'[2] Current Investment Portfolios'!$C$1:$R$65536,4,FALSE))</f>
        <v/>
      </c>
      <c r="H76" s="43" t="str">
        <f>IF(VLOOKUP($B76,'[2] Current Investment Portfolios'!$C$1:$R$65536,11)="","",VLOOKUP($B76,'[2] Current Investment Portfolios'!$C$1:$R$65536,11,FALSE))</f>
        <v/>
      </c>
      <c r="I76" s="43" t="str">
        <f>IF(VLOOKUP($B76,'[2] Current Investment Portfolios'!$C$1:$R$65536,5)="","",VLOOKUP($B76,'[2] Current Investment Portfolios'!$C$1:$R$65536,5,FALSE))</f>
        <v/>
      </c>
      <c r="J76" s="43" t="str">
        <f>IF(VLOOKUP($B76,'[2] Current Investment Portfolios'!$C$1:$R$65536,12)="","",VLOOKUP($B76,'[2] Current Investment Portfolios'!$C$1:$R$65536,12,FALSE))</f>
        <v/>
      </c>
      <c r="K76" s="43" t="str">
        <f>IF(VLOOKUP($B76,'[2] Current Investment Portfolios'!$C$1:$R$65536,6)="","",VLOOKUP($B76,'[2] Current Investment Portfolios'!$C$1:$R$65536,6,FALSE))</f>
        <v/>
      </c>
      <c r="L76" s="43" t="str">
        <f>IF(VLOOKUP($B76,'[2] Current Investment Portfolios'!$C$1:$R$65536,13)="","",VLOOKUP($B76,'[2] Current Investment Portfolios'!$C$1:$R$65536,13,FALSE))</f>
        <v/>
      </c>
      <c r="M76" s="43" t="str">
        <f>IF(VLOOKUP($B76,'[2] Current Investment Portfolios'!$C$1:$R$65536,7)="","",VLOOKUP($B76,'[2] Current Investment Portfolios'!$C$1:$R$65536,7,FALSE))</f>
        <v/>
      </c>
      <c r="N76" s="43" t="str">
        <f>IF(VLOOKUP($B76,'[2] Current Investment Portfolios'!$C$1:$R$65536,14)="","",VLOOKUP($B76,'[2] Current Investment Portfolios'!$C$1:$R$65536,14,FALSE))</f>
        <v/>
      </c>
      <c r="O76" s="43" t="str">
        <f>IF(VLOOKUP($B76,'[2] Current Investment Portfolios'!$C$1:$R$65536,8)="","",VLOOKUP($B76,'[2] Current Investment Portfolios'!$C$1:$R$65536,8,FALSE))</f>
        <v/>
      </c>
      <c r="P76" s="43" t="str">
        <f>IF(VLOOKUP($B76,'[2] Current Investment Portfolios'!$C$1:$R$65536,15)="","",VLOOKUP($B76,'[2] Current Investment Portfolios'!$C$1:$R$65536,15,FALSE))</f>
        <v/>
      </c>
      <c r="Q76" s="43" t="str">
        <f>IF(VLOOKUP($B76,'[2] Current Investment Portfolios'!$C$1:$R$65536,9)="","",VLOOKUP($B76,'[2] Current Investment Portfolios'!$C$1:$R$65536,9,FALSE))</f>
        <v/>
      </c>
      <c r="R76" s="43" t="str">
        <f>IF(VLOOKUP($B76,'[2] Current Investment Portfolios'!$C$1:$R$65536,16)="","",VLOOKUP($B76,'[2] Current Investment Portfolios'!$C$1:$R$65536,16,FALSE))</f>
        <v/>
      </c>
      <c r="S76" s="29">
        <f>VLOOKUP(B76,'[1]BuySell Data'!$A:$E,5,FALSE)</f>
        <v>4.0000000000000001E-3</v>
      </c>
      <c r="T76" s="27" t="str">
        <f>VLOOKUP(B76,'[1]Investment Managers'!$A:$B,2,FALSE)</f>
        <v>UBS Asset Management (Australia) Ltd</v>
      </c>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row>
    <row r="77" spans="1:237" s="2" customFormat="1" x14ac:dyDescent="0.25">
      <c r="A77" s="30" t="s">
        <v>411</v>
      </c>
      <c r="B77" s="35" t="s">
        <v>412</v>
      </c>
      <c r="C77" s="32" t="s">
        <v>873</v>
      </c>
      <c r="D77" s="29" t="e">
        <f>VLOOKUP(B77,'[1]ICR Data'!$A:$E,5,FALSE)</f>
        <v>#N/A</v>
      </c>
      <c r="E77" s="43" t="str">
        <f>IF(VLOOKUP($B77,'[2] Current Investment Portfolios'!$C$1:$R$65536,3)="","",VLOOKUP($B77,'[2] Current Investment Portfolios'!$C$1:$R$65536,3,FALSE))</f>
        <v/>
      </c>
      <c r="F77" s="43" t="str">
        <f>IF(VLOOKUP($B77,'[2] Current Investment Portfolios'!$C$1:$R$65536,10)="","",VLOOKUP($B77,'[2] Current Investment Portfolios'!$C$1:$R$65536,10,FALSE))</f>
        <v/>
      </c>
      <c r="G77" s="43" t="str">
        <f>IF(VLOOKUP($B77,'[2] Current Investment Portfolios'!$C$1:$R$65536,4)="","",VLOOKUP($B77,'[2] Current Investment Portfolios'!$C$1:$R$65536,4,FALSE))</f>
        <v/>
      </c>
      <c r="H77" s="43" t="str">
        <f>IF(VLOOKUP($B77,'[2] Current Investment Portfolios'!$C$1:$R$65536,11)="","",VLOOKUP($B77,'[2] Current Investment Portfolios'!$C$1:$R$65536,11,FALSE))</f>
        <v/>
      </c>
      <c r="I77" s="43" t="str">
        <f>IF(VLOOKUP($B77,'[2] Current Investment Portfolios'!$C$1:$R$65536,5)="","",VLOOKUP($B77,'[2] Current Investment Portfolios'!$C$1:$R$65536,5,FALSE))</f>
        <v/>
      </c>
      <c r="J77" s="43" t="str">
        <f>IF(VLOOKUP($B77,'[2] Current Investment Portfolios'!$C$1:$R$65536,12)="","",VLOOKUP($B77,'[2] Current Investment Portfolios'!$C$1:$R$65536,12,FALSE))</f>
        <v/>
      </c>
      <c r="K77" s="43" t="str">
        <f>IF(VLOOKUP($B77,'[2] Current Investment Portfolios'!$C$1:$R$65536,6)="","",VLOOKUP($B77,'[2] Current Investment Portfolios'!$C$1:$R$65536,6,FALSE))</f>
        <v/>
      </c>
      <c r="L77" s="43" t="str">
        <f>IF(VLOOKUP($B77,'[2] Current Investment Portfolios'!$C$1:$R$65536,13)="","",VLOOKUP($B77,'[2] Current Investment Portfolios'!$C$1:$R$65536,13,FALSE))</f>
        <v/>
      </c>
      <c r="M77" s="43" t="str">
        <f>IF(VLOOKUP($B77,'[2] Current Investment Portfolios'!$C$1:$R$65536,7)="","",VLOOKUP($B77,'[2] Current Investment Portfolios'!$C$1:$R$65536,7,FALSE))</f>
        <v/>
      </c>
      <c r="N77" s="43" t="str">
        <f>IF(VLOOKUP($B77,'[2] Current Investment Portfolios'!$C$1:$R$65536,14)="","",VLOOKUP($B77,'[2] Current Investment Portfolios'!$C$1:$R$65536,14,FALSE))</f>
        <v/>
      </c>
      <c r="O77" s="43" t="str">
        <f>IF(VLOOKUP($B77,'[2] Current Investment Portfolios'!$C$1:$R$65536,8)="","",VLOOKUP($B77,'[2] Current Investment Portfolios'!$C$1:$R$65536,8,FALSE))</f>
        <v/>
      </c>
      <c r="P77" s="43" t="str">
        <f>IF(VLOOKUP($B77,'[2] Current Investment Portfolios'!$C$1:$R$65536,15)="","",VLOOKUP($B77,'[2] Current Investment Portfolios'!$C$1:$R$65536,15,FALSE))</f>
        <v/>
      </c>
      <c r="Q77" s="43" t="str">
        <f>IF(VLOOKUP($B77,'[2] Current Investment Portfolios'!$C$1:$R$65536,9)="","",VLOOKUP($B77,'[2] Current Investment Portfolios'!$C$1:$R$65536,9,FALSE))</f>
        <v/>
      </c>
      <c r="R77" s="43" t="str">
        <f>IF(VLOOKUP($B77,'[2] Current Investment Portfolios'!$C$1:$R$65536,16)="","",VLOOKUP($B77,'[2] Current Investment Portfolios'!$C$1:$R$65536,16,FALSE))</f>
        <v/>
      </c>
      <c r="S77" s="29" t="e">
        <f>VLOOKUP(B77,'[1]BuySell Data'!$A:$E,5,FALSE)</f>
        <v>#N/A</v>
      </c>
      <c r="T77" s="27" t="str">
        <f>VLOOKUP(B77,'[1]Investment Managers'!$A:$B,2,FALSE)</f>
        <v>UBS Asset Management (Australia) Ltd</v>
      </c>
    </row>
    <row r="78" spans="1:237" s="2" customFormat="1" x14ac:dyDescent="0.25">
      <c r="A78" s="16" t="s">
        <v>84</v>
      </c>
      <c r="B78" s="35" t="s">
        <v>85</v>
      </c>
      <c r="C78" s="32" t="s">
        <v>873</v>
      </c>
      <c r="D78" s="29">
        <f>VLOOKUP(B78,'[1]ICR Data'!$A:$E,5,FALSE)</f>
        <v>2.8999999999999998E-3</v>
      </c>
      <c r="E78" s="43" t="str">
        <f>IF(VLOOKUP($B78,'[2] Current Investment Portfolios'!$C$1:$R$65536,3)="","",VLOOKUP($B78,'[2] Current Investment Portfolios'!$C$1:$R$65536,3,FALSE))</f>
        <v/>
      </c>
      <c r="F78" s="43" t="str">
        <f>IF(VLOOKUP($B78,'[2] Current Investment Portfolios'!$C$1:$R$65536,10)="","",VLOOKUP($B78,'[2] Current Investment Portfolios'!$C$1:$R$65536,10,FALSE))</f>
        <v/>
      </c>
      <c r="G78" s="43" t="str">
        <f>IF(VLOOKUP($B78,'[2] Current Investment Portfolios'!$C$1:$R$65536,4)="","",VLOOKUP($B78,'[2] Current Investment Portfolios'!$C$1:$R$65536,4,FALSE))</f>
        <v/>
      </c>
      <c r="H78" s="43" t="str">
        <f>IF(VLOOKUP($B78,'[2] Current Investment Portfolios'!$C$1:$R$65536,11)="","",VLOOKUP($B78,'[2] Current Investment Portfolios'!$C$1:$R$65536,11,FALSE))</f>
        <v/>
      </c>
      <c r="I78" s="43" t="str">
        <f>IF(VLOOKUP($B78,'[2] Current Investment Portfolios'!$C$1:$R$65536,5)="","",VLOOKUP($B78,'[2] Current Investment Portfolios'!$C$1:$R$65536,5,FALSE))</f>
        <v/>
      </c>
      <c r="J78" s="43" t="str">
        <f>IF(VLOOKUP($B78,'[2] Current Investment Portfolios'!$C$1:$R$65536,12)="","",VLOOKUP($B78,'[2] Current Investment Portfolios'!$C$1:$R$65536,12,FALSE))</f>
        <v/>
      </c>
      <c r="K78" s="43" t="str">
        <f>IF(VLOOKUP($B78,'[2] Current Investment Portfolios'!$C$1:$R$65536,6)="","",VLOOKUP($B78,'[2] Current Investment Portfolios'!$C$1:$R$65536,6,FALSE))</f>
        <v/>
      </c>
      <c r="L78" s="43" t="str">
        <f>IF(VLOOKUP($B78,'[2] Current Investment Portfolios'!$C$1:$R$65536,13)="","",VLOOKUP($B78,'[2] Current Investment Portfolios'!$C$1:$R$65536,13,FALSE))</f>
        <v/>
      </c>
      <c r="M78" s="43" t="str">
        <f>IF(VLOOKUP($B78,'[2] Current Investment Portfolios'!$C$1:$R$65536,7)="","",VLOOKUP($B78,'[2] Current Investment Portfolios'!$C$1:$R$65536,7,FALSE))</f>
        <v/>
      </c>
      <c r="N78" s="43" t="str">
        <f>IF(VLOOKUP($B78,'[2] Current Investment Portfolios'!$C$1:$R$65536,14)="","",VLOOKUP($B78,'[2] Current Investment Portfolios'!$C$1:$R$65536,14,FALSE))</f>
        <v/>
      </c>
      <c r="O78" s="43" t="str">
        <f>IF(VLOOKUP($B78,'[2] Current Investment Portfolios'!$C$1:$R$65536,8)="","",VLOOKUP($B78,'[2] Current Investment Portfolios'!$C$1:$R$65536,8,FALSE))</f>
        <v/>
      </c>
      <c r="P78" s="43" t="str">
        <f>IF(VLOOKUP($B78,'[2] Current Investment Portfolios'!$C$1:$R$65536,15)="","",VLOOKUP($B78,'[2] Current Investment Portfolios'!$C$1:$R$65536,15,FALSE))</f>
        <v/>
      </c>
      <c r="Q78" s="43" t="str">
        <f>IF(VLOOKUP($B78,'[2] Current Investment Portfolios'!$C$1:$R$65536,9)="","",VLOOKUP($B78,'[2] Current Investment Portfolios'!$C$1:$R$65536,9,FALSE))</f>
        <v/>
      </c>
      <c r="R78" s="43" t="str">
        <f>IF(VLOOKUP($B78,'[2] Current Investment Portfolios'!$C$1:$R$65536,16)="","",VLOOKUP($B78,'[2] Current Investment Portfolios'!$C$1:$R$65536,16,FALSE))</f>
        <v/>
      </c>
      <c r="S78" s="29">
        <f>VLOOKUP(B78,'[1]BuySell Data'!$A:$E,5,FALSE)</f>
        <v>1.8E-3</v>
      </c>
      <c r="T78" s="27" t="str">
        <f>VLOOKUP(B78,'[1]Investment Managers'!$A:$B,2,FALSE)</f>
        <v>OnePath Funds Management Limited</v>
      </c>
    </row>
    <row r="79" spans="1:237" s="2" customFormat="1" x14ac:dyDescent="0.25">
      <c r="A79" s="16" t="s">
        <v>1318</v>
      </c>
      <c r="B79" s="35" t="s">
        <v>1317</v>
      </c>
      <c r="C79" s="32" t="s">
        <v>873</v>
      </c>
      <c r="D79" s="29">
        <f>VLOOKUP(B79,'[1]ICR Data'!$A:$E,5,FALSE)</f>
        <v>9.0000000000000011E-3</v>
      </c>
      <c r="E79" s="43" t="str">
        <f>IF(VLOOKUP($B79,'[2] Current Investment Portfolios'!$C$1:$R$65536,3)="","",VLOOKUP($B79,'[2] Current Investment Portfolios'!$C$1:$R$65536,3,FALSE))</f>
        <v/>
      </c>
      <c r="F79" s="43" t="str">
        <f>IF(VLOOKUP($B79,'[2] Current Investment Portfolios'!$C$1:$R$65536,10)="","",VLOOKUP($B79,'[2] Current Investment Portfolios'!$C$1:$R$65536,10,FALSE))</f>
        <v/>
      </c>
      <c r="G79" s="43" t="str">
        <f>IF(VLOOKUP($B79,'[2] Current Investment Portfolios'!$C$1:$R$65536,4)="","",VLOOKUP($B79,'[2] Current Investment Portfolios'!$C$1:$R$65536,4,FALSE))</f>
        <v/>
      </c>
      <c r="H79" s="43" t="str">
        <f>IF(VLOOKUP($B79,'[2] Current Investment Portfolios'!$C$1:$R$65536,11)="","",VLOOKUP($B79,'[2] Current Investment Portfolios'!$C$1:$R$65536,11,FALSE))</f>
        <v/>
      </c>
      <c r="I79" s="43" t="str">
        <f>IF(VLOOKUP($B79,'[2] Current Investment Portfolios'!$C$1:$R$65536,5)="","",VLOOKUP($B79,'[2] Current Investment Portfolios'!$C$1:$R$65536,5,FALSE))</f>
        <v/>
      </c>
      <c r="J79" s="43" t="str">
        <f>IF(VLOOKUP($B79,'[2] Current Investment Portfolios'!$C$1:$R$65536,12)="","",VLOOKUP($B79,'[2] Current Investment Portfolios'!$C$1:$R$65536,12,FALSE))</f>
        <v/>
      </c>
      <c r="K79" s="43" t="str">
        <f>IF(VLOOKUP($B79,'[2] Current Investment Portfolios'!$C$1:$R$65536,6)="","",VLOOKUP($B79,'[2] Current Investment Portfolios'!$C$1:$R$65536,6,FALSE))</f>
        <v/>
      </c>
      <c r="L79" s="43" t="str">
        <f>IF(VLOOKUP($B79,'[2] Current Investment Portfolios'!$C$1:$R$65536,13)="","",VLOOKUP($B79,'[2] Current Investment Portfolios'!$C$1:$R$65536,13,FALSE))</f>
        <v/>
      </c>
      <c r="M79" s="43" t="str">
        <f>IF(VLOOKUP($B79,'[2] Current Investment Portfolios'!$C$1:$R$65536,7)="","",VLOOKUP($B79,'[2] Current Investment Portfolios'!$C$1:$R$65536,7,FALSE))</f>
        <v/>
      </c>
      <c r="N79" s="43" t="str">
        <f>IF(VLOOKUP($B79,'[2] Current Investment Portfolios'!$C$1:$R$65536,14)="","",VLOOKUP($B79,'[2] Current Investment Portfolios'!$C$1:$R$65536,14,FALSE))</f>
        <v/>
      </c>
      <c r="O79" s="43" t="str">
        <f>IF(VLOOKUP($B79,'[2] Current Investment Portfolios'!$C$1:$R$65536,8)="","",VLOOKUP($B79,'[2] Current Investment Portfolios'!$C$1:$R$65536,8,FALSE))</f>
        <v/>
      </c>
      <c r="P79" s="43" t="str">
        <f>IF(VLOOKUP($B79,'[2] Current Investment Portfolios'!$C$1:$R$65536,15)="","",VLOOKUP($B79,'[2] Current Investment Portfolios'!$C$1:$R$65536,15,FALSE))</f>
        <v/>
      </c>
      <c r="Q79" s="43" t="str">
        <f>IF(VLOOKUP($B79,'[2] Current Investment Portfolios'!$C$1:$R$65536,9)="","",VLOOKUP($B79,'[2] Current Investment Portfolios'!$C$1:$R$65536,9,FALSE))</f>
        <v/>
      </c>
      <c r="R79" s="43" t="str">
        <f>IF(VLOOKUP($B79,'[2] Current Investment Portfolios'!$C$1:$R$65536,16)="","",VLOOKUP($B79,'[2] Current Investment Portfolios'!$C$1:$R$65536,16,FALSE))</f>
        <v/>
      </c>
      <c r="S79" s="29">
        <f>VLOOKUP(B79,'[1]BuySell Data'!$A:$E,5,FALSE)</f>
        <v>3.8E-3</v>
      </c>
      <c r="T79" s="27" t="str">
        <f>VLOOKUP(B79,'[1]Investment Managers'!$A:$B,2,FALSE)</f>
        <v>Russell Investment Management Limited</v>
      </c>
    </row>
    <row r="80" spans="1:237" s="2" customFormat="1" x14ac:dyDescent="0.25">
      <c r="A80" s="16" t="s">
        <v>153</v>
      </c>
      <c r="B80" s="35" t="s">
        <v>150</v>
      </c>
      <c r="C80" s="32" t="s">
        <v>873</v>
      </c>
      <c r="D80" s="29">
        <f>VLOOKUP(B80,'[1]ICR Data'!$A:$E,5,FALSE)</f>
        <v>9.3999999999999986E-3</v>
      </c>
      <c r="E80" s="43" t="str">
        <f>IF(VLOOKUP($B80,'[2] Current Investment Portfolios'!$C$1:$R$65536,3)="","",VLOOKUP($B80,'[2] Current Investment Portfolios'!$C$1:$R$65536,3,FALSE))</f>
        <v/>
      </c>
      <c r="F80" s="43" t="str">
        <f>IF(VLOOKUP($B80,'[2] Current Investment Portfolios'!$C$1:$R$65536,10)="","",VLOOKUP($B80,'[2] Current Investment Portfolios'!$C$1:$R$65536,10,FALSE))</f>
        <v/>
      </c>
      <c r="G80" s="43" t="str">
        <f>IF(VLOOKUP($B80,'[2] Current Investment Portfolios'!$C$1:$R$65536,4)="","",VLOOKUP($B80,'[2] Current Investment Portfolios'!$C$1:$R$65536,4,FALSE))</f>
        <v/>
      </c>
      <c r="H80" s="43" t="str">
        <f>IF(VLOOKUP($B80,'[2] Current Investment Portfolios'!$C$1:$R$65536,11)="","",VLOOKUP($B80,'[2] Current Investment Portfolios'!$C$1:$R$65536,11,FALSE))</f>
        <v/>
      </c>
      <c r="I80" s="43" t="str">
        <f>IF(VLOOKUP($B80,'[2] Current Investment Portfolios'!$C$1:$R$65536,5)="","",VLOOKUP($B80,'[2] Current Investment Portfolios'!$C$1:$R$65536,5,FALSE))</f>
        <v/>
      </c>
      <c r="J80" s="43" t="str">
        <f>IF(VLOOKUP($B80,'[2] Current Investment Portfolios'!$C$1:$R$65536,12)="","",VLOOKUP($B80,'[2] Current Investment Portfolios'!$C$1:$R$65536,12,FALSE))</f>
        <v/>
      </c>
      <c r="K80" s="43" t="str">
        <f>IF(VLOOKUP($B80,'[2] Current Investment Portfolios'!$C$1:$R$65536,6)="","",VLOOKUP($B80,'[2] Current Investment Portfolios'!$C$1:$R$65536,6,FALSE))</f>
        <v/>
      </c>
      <c r="L80" s="43" t="str">
        <f>IF(VLOOKUP($B80,'[2] Current Investment Portfolios'!$C$1:$R$65536,13)="","",VLOOKUP($B80,'[2] Current Investment Portfolios'!$C$1:$R$65536,13,FALSE))</f>
        <v/>
      </c>
      <c r="M80" s="43" t="str">
        <f>IF(VLOOKUP($B80,'[2] Current Investment Portfolios'!$C$1:$R$65536,7)="","",VLOOKUP($B80,'[2] Current Investment Portfolios'!$C$1:$R$65536,7,FALSE))</f>
        <v/>
      </c>
      <c r="N80" s="43" t="str">
        <f>IF(VLOOKUP($B80,'[2] Current Investment Portfolios'!$C$1:$R$65536,14)="","",VLOOKUP($B80,'[2] Current Investment Portfolios'!$C$1:$R$65536,14,FALSE))</f>
        <v/>
      </c>
      <c r="O80" s="43" t="str">
        <f>IF(VLOOKUP($B80,'[2] Current Investment Portfolios'!$C$1:$R$65536,8)="","",VLOOKUP($B80,'[2] Current Investment Portfolios'!$C$1:$R$65536,8,FALSE))</f>
        <v/>
      </c>
      <c r="P80" s="43" t="str">
        <f>IF(VLOOKUP($B80,'[2] Current Investment Portfolios'!$C$1:$R$65536,15)="","",VLOOKUP($B80,'[2] Current Investment Portfolios'!$C$1:$R$65536,15,FALSE))</f>
        <v/>
      </c>
      <c r="Q80" s="43" t="str">
        <f>IF(VLOOKUP($B80,'[2] Current Investment Portfolios'!$C$1:$R$65536,9)="","",VLOOKUP($B80,'[2] Current Investment Portfolios'!$C$1:$R$65536,9,FALSE))</f>
        <v/>
      </c>
      <c r="R80" s="43" t="str">
        <f>IF(VLOOKUP($B80,'[2] Current Investment Portfolios'!$C$1:$R$65536,16)="","",VLOOKUP($B80,'[2] Current Investment Portfolios'!$C$1:$R$65536,16,FALSE))</f>
        <v/>
      </c>
      <c r="S80" s="29">
        <f>VLOOKUP(B80,'[1]BuySell Data'!$A:$E,5,FALSE)</f>
        <v>2.3999999999999998E-3</v>
      </c>
      <c r="T80" s="27" t="str">
        <f>VLOOKUP(B80,'[1]Investment Managers'!$A:$B,2,FALSE)</f>
        <v>Zurich Financial Services Australia Ltd</v>
      </c>
    </row>
    <row r="81" spans="1:237" s="2" customFormat="1" x14ac:dyDescent="0.25">
      <c r="A81" s="31"/>
      <c r="B81" s="35"/>
      <c r="C81" s="35"/>
      <c r="D81" s="29"/>
      <c r="E81" s="43"/>
      <c r="F81" s="43"/>
      <c r="G81" s="43"/>
      <c r="H81" s="43"/>
      <c r="I81" s="43"/>
      <c r="J81" s="43"/>
      <c r="K81" s="43"/>
      <c r="L81" s="43"/>
      <c r="M81" s="43"/>
      <c r="N81" s="43"/>
      <c r="O81" s="43"/>
      <c r="P81" s="43"/>
      <c r="Q81" s="43"/>
      <c r="R81" s="43"/>
      <c r="S81" s="29"/>
      <c r="T81" s="27"/>
    </row>
    <row r="82" spans="1:237" s="2" customFormat="1" x14ac:dyDescent="0.25">
      <c r="B82" s="46" t="s">
        <v>820</v>
      </c>
      <c r="C82" s="46"/>
      <c r="D82" s="14" t="e">
        <f>MIN(D54:D80)</f>
        <v>#N/A</v>
      </c>
      <c r="E82" s="47" t="e">
        <f>MIN(E54:E80)</f>
        <v>#N/A</v>
      </c>
      <c r="F82" s="48"/>
      <c r="G82" s="47" t="e">
        <f>MIN(G54:G80)</f>
        <v>#N/A</v>
      </c>
      <c r="H82" s="48"/>
      <c r="I82" s="47" t="e">
        <f>MIN(I54:I80)</f>
        <v>#N/A</v>
      </c>
      <c r="J82" s="48"/>
      <c r="K82" s="47" t="e">
        <f>MIN(K54:K80)</f>
        <v>#N/A</v>
      </c>
      <c r="L82" s="47"/>
      <c r="M82" s="47" t="e">
        <f>MIN(M54:M80)</f>
        <v>#N/A</v>
      </c>
      <c r="N82" s="47"/>
      <c r="O82" s="47" t="e">
        <f>MIN(O54:O80)</f>
        <v>#N/A</v>
      </c>
      <c r="P82" s="47"/>
      <c r="Q82" s="47" t="e">
        <f>MIN(Q54:Q80)</f>
        <v>#N/A</v>
      </c>
      <c r="R82" s="48"/>
      <c r="S82" s="14" t="e">
        <f>MIN(S54:S80)</f>
        <v>#N/A</v>
      </c>
      <c r="T82" s="27"/>
    </row>
    <row r="83" spans="1:237" s="2" customFormat="1" x14ac:dyDescent="0.25">
      <c r="B83" s="49" t="s">
        <v>821</v>
      </c>
      <c r="C83" s="49"/>
      <c r="D83" s="14" t="e">
        <f>MAX(D54:D80)</f>
        <v>#N/A</v>
      </c>
      <c r="E83" s="48"/>
      <c r="F83" s="47" t="e">
        <f>MAX(F54:F80)</f>
        <v>#N/A</v>
      </c>
      <c r="G83" s="48"/>
      <c r="H83" s="47" t="e">
        <f>MAX(H54:H80)</f>
        <v>#N/A</v>
      </c>
      <c r="I83" s="48"/>
      <c r="J83" s="47" t="e">
        <f>MAX(J54:J80)</f>
        <v>#N/A</v>
      </c>
      <c r="K83" s="47"/>
      <c r="L83" s="47" t="e">
        <f>MAX(L54:L80)</f>
        <v>#N/A</v>
      </c>
      <c r="M83" s="47"/>
      <c r="N83" s="47" t="e">
        <f>MAX(N54:N80)</f>
        <v>#N/A</v>
      </c>
      <c r="O83" s="47"/>
      <c r="P83" s="47" t="e">
        <f>MAX(P54:P80)</f>
        <v>#N/A</v>
      </c>
      <c r="Q83" s="47"/>
      <c r="R83" s="47" t="e">
        <f>MAX(R54:R80)</f>
        <v>#N/A</v>
      </c>
      <c r="S83" s="14" t="e">
        <f>MAX(S54:S80)</f>
        <v>#N/A</v>
      </c>
      <c r="T83" s="27"/>
    </row>
    <row r="84" spans="1:237" s="2" customFormat="1" x14ac:dyDescent="0.25">
      <c r="A84" s="46" t="s">
        <v>274</v>
      </c>
      <c r="B84" s="35"/>
      <c r="C84" s="35"/>
      <c r="D84" s="29"/>
      <c r="E84" s="43"/>
      <c r="F84" s="43"/>
      <c r="G84" s="43"/>
      <c r="H84" s="43"/>
      <c r="I84" s="43"/>
      <c r="J84" s="43"/>
      <c r="K84" s="43"/>
      <c r="L84" s="43"/>
      <c r="M84" s="43"/>
      <c r="N84" s="43"/>
      <c r="O84" s="43"/>
      <c r="P84" s="43"/>
      <c r="Q84" s="43"/>
      <c r="R84" s="43"/>
      <c r="S84" s="29"/>
      <c r="T84" s="27"/>
    </row>
    <row r="85" spans="1:237" x14ac:dyDescent="0.25">
      <c r="A85" s="143" t="s">
        <v>899</v>
      </c>
      <c r="B85" s="77" t="s">
        <v>863</v>
      </c>
      <c r="C85" s="78" t="s">
        <v>873</v>
      </c>
      <c r="D85" s="29">
        <f>VLOOKUP(B85,'[1]ICR Data'!$A:$E,5,FALSE)</f>
        <v>3.8400000000000001E-3</v>
      </c>
      <c r="E85" s="43" t="str">
        <f>IF(VLOOKUP($B85,'[2] Current Investment Portfolios'!$C$1:$R$65536,3)="","",VLOOKUP($B85,'[2] Current Investment Portfolios'!$C$1:$R$65536,3,FALSE))</f>
        <v/>
      </c>
      <c r="F85" s="43" t="str">
        <f>IF(VLOOKUP($B85,'[2] Current Investment Portfolios'!$C$1:$R$65536,10)="","",VLOOKUP($B85,'[2] Current Investment Portfolios'!$C$1:$R$65536,10,FALSE))</f>
        <v/>
      </c>
      <c r="G85" s="43" t="str">
        <f>IF(VLOOKUP($B85,'[2] Current Investment Portfolios'!$C$1:$R$65536,4)="","",VLOOKUP($B85,'[2] Current Investment Portfolios'!$C$1:$R$65536,4,FALSE))</f>
        <v/>
      </c>
      <c r="H85" s="43" t="str">
        <f>IF(VLOOKUP($B85,'[2] Current Investment Portfolios'!$C$1:$R$65536,11)="","",VLOOKUP($B85,'[2] Current Investment Portfolios'!$C$1:$R$65536,11,FALSE))</f>
        <v/>
      </c>
      <c r="I85" s="43" t="str">
        <f>IF(VLOOKUP($B85,'[2] Current Investment Portfolios'!$C$1:$R$65536,5)="","",VLOOKUP($B85,'[2] Current Investment Portfolios'!$C$1:$R$65536,5,FALSE))</f>
        <v/>
      </c>
      <c r="J85" s="43" t="str">
        <f>IF(VLOOKUP($B85,'[2] Current Investment Portfolios'!$C$1:$R$65536,12)="","",VLOOKUP($B85,'[2] Current Investment Portfolios'!$C$1:$R$65536,12,FALSE))</f>
        <v/>
      </c>
      <c r="K85" s="43" t="str">
        <f>IF(VLOOKUP($B85,'[2] Current Investment Portfolios'!$C$1:$R$65536,6)="","",VLOOKUP($B85,'[2] Current Investment Portfolios'!$C$1:$R$65536,6,FALSE))</f>
        <v/>
      </c>
      <c r="L85" s="43" t="str">
        <f>IF(VLOOKUP($B85,'[2] Current Investment Portfolios'!$C$1:$R$65536,13)="","",VLOOKUP($B85,'[2] Current Investment Portfolios'!$C$1:$R$65536,13,FALSE))</f>
        <v/>
      </c>
      <c r="M85" s="43" t="str">
        <f>IF(VLOOKUP($B85,'[2] Current Investment Portfolios'!$C$1:$R$65536,7)="","",VLOOKUP($B85,'[2] Current Investment Portfolios'!$C$1:$R$65536,7,FALSE))</f>
        <v/>
      </c>
      <c r="N85" s="43" t="str">
        <f>IF(VLOOKUP($B85,'[2] Current Investment Portfolios'!$C$1:$R$65536,14)="","",VLOOKUP($B85,'[2] Current Investment Portfolios'!$C$1:$R$65536,14,FALSE))</f>
        <v/>
      </c>
      <c r="O85" s="43" t="str">
        <f>IF(VLOOKUP($B85,'[2] Current Investment Portfolios'!$C$1:$R$65536,8)="","",VLOOKUP($B85,'[2] Current Investment Portfolios'!$C$1:$R$65536,8,FALSE))</f>
        <v/>
      </c>
      <c r="P85" s="43" t="str">
        <f>IF(VLOOKUP($B85,'[2] Current Investment Portfolios'!$C$1:$R$65536,15)="","",VLOOKUP($B85,'[2] Current Investment Portfolios'!$C$1:$R$65536,15,FALSE))</f>
        <v/>
      </c>
      <c r="Q85" s="43" t="str">
        <f>IF(VLOOKUP($B85,'[2] Current Investment Portfolios'!$C$1:$R$65536,9)="","",VLOOKUP($B85,'[2] Current Investment Portfolios'!$C$1:$R$65536,9,FALSE))</f>
        <v/>
      </c>
      <c r="R85" s="43" t="str">
        <f>IF(VLOOKUP($B85,'[2] Current Investment Portfolios'!$C$1:$R$65536,16)="","",VLOOKUP($B85,'[2] Current Investment Portfolios'!$C$1:$R$65536,16,FALSE))</f>
        <v/>
      </c>
      <c r="S85" s="29" t="str">
        <f>VLOOKUP(B85,'[1]BuySell Data'!$A:$E,5,FALSE)</f>
        <v>n/a</v>
      </c>
      <c r="T85" s="27" t="str">
        <f>VLOOKUP(B85,'[1]Investment Managers'!$A:$B,2,FALSE)</f>
        <v>BlackRock Investment Mngt (Australia) Ltd</v>
      </c>
    </row>
    <row r="86" spans="1:237" s="2" customFormat="1" x14ac:dyDescent="0.25">
      <c r="A86" s="16" t="s">
        <v>1342</v>
      </c>
      <c r="B86" s="35" t="s">
        <v>178</v>
      </c>
      <c r="C86" s="32" t="s">
        <v>873</v>
      </c>
      <c r="D86" s="29" t="str">
        <f>VLOOKUP(B86,'[1]ICR Data'!$A:$E,5,FALSE)</f>
        <v>n/a</v>
      </c>
      <c r="E86" s="43" t="e">
        <f>IF(VLOOKUP($B86,'[2] Current Investment Portfolios'!$C$1:$R$65536,3)="","",VLOOKUP($B86,'[2] Current Investment Portfolios'!$C$1:$R$65536,3,FALSE))</f>
        <v>#N/A</v>
      </c>
      <c r="F86" s="43" t="e">
        <f>IF(VLOOKUP($B86,'[2] Current Investment Portfolios'!$C$1:$R$65536,10)="","",VLOOKUP($B86,'[2] Current Investment Portfolios'!$C$1:$R$65536,10,FALSE))</f>
        <v>#N/A</v>
      </c>
      <c r="G86" s="43" t="e">
        <f>IF(VLOOKUP($B86,'[2] Current Investment Portfolios'!$C$1:$R$65536,4)="","",VLOOKUP($B86,'[2] Current Investment Portfolios'!$C$1:$R$65536,4,FALSE))</f>
        <v>#N/A</v>
      </c>
      <c r="H86" s="43" t="e">
        <f>IF(VLOOKUP($B86,'[2] Current Investment Portfolios'!$C$1:$R$65536,11)="","",VLOOKUP($B86,'[2] Current Investment Portfolios'!$C$1:$R$65536,11,FALSE))</f>
        <v>#N/A</v>
      </c>
      <c r="I86" s="43" t="e">
        <f>IF(VLOOKUP($B86,'[2] Current Investment Portfolios'!$C$1:$R$65536,5)="","",VLOOKUP($B86,'[2] Current Investment Portfolios'!$C$1:$R$65536,5,FALSE))</f>
        <v>#N/A</v>
      </c>
      <c r="J86" s="43" t="e">
        <f>IF(VLOOKUP($B86,'[2] Current Investment Portfolios'!$C$1:$R$65536,12)="","",VLOOKUP($B86,'[2] Current Investment Portfolios'!$C$1:$R$65536,12,FALSE))</f>
        <v>#N/A</v>
      </c>
      <c r="K86" s="43" t="e">
        <f>IF(VLOOKUP($B86,'[2] Current Investment Portfolios'!$C$1:$R$65536,6)="","",VLOOKUP($B86,'[2] Current Investment Portfolios'!$C$1:$R$65536,6,FALSE))</f>
        <v>#N/A</v>
      </c>
      <c r="L86" s="43" t="e">
        <f>IF(VLOOKUP($B86,'[2] Current Investment Portfolios'!$C$1:$R$65536,13)="","",VLOOKUP($B86,'[2] Current Investment Portfolios'!$C$1:$R$65536,13,FALSE))</f>
        <v>#N/A</v>
      </c>
      <c r="M86" s="43" t="e">
        <f>IF(VLOOKUP($B86,'[2] Current Investment Portfolios'!$C$1:$R$65536,7)="","",VLOOKUP($B86,'[2] Current Investment Portfolios'!$C$1:$R$65536,7,FALSE))</f>
        <v>#N/A</v>
      </c>
      <c r="N86" s="43" t="e">
        <f>IF(VLOOKUP($B86,'[2] Current Investment Portfolios'!$C$1:$R$65536,14)="","",VLOOKUP($B86,'[2] Current Investment Portfolios'!$C$1:$R$65536,14,FALSE))</f>
        <v>#N/A</v>
      </c>
      <c r="O86" s="43" t="e">
        <f>IF(VLOOKUP($B86,'[2] Current Investment Portfolios'!$C$1:$R$65536,8)="","",VLOOKUP($B86,'[2] Current Investment Portfolios'!$C$1:$R$65536,8,FALSE))</f>
        <v>#N/A</v>
      </c>
      <c r="P86" s="43" t="e">
        <f>IF(VLOOKUP($B86,'[2] Current Investment Portfolios'!$C$1:$R$65536,15)="","",VLOOKUP($B86,'[2] Current Investment Portfolios'!$C$1:$R$65536,15,FALSE))</f>
        <v>#N/A</v>
      </c>
      <c r="Q86" s="43" t="e">
        <f>IF(VLOOKUP($B86,'[2] Current Investment Portfolios'!$C$1:$R$65536,9)="","",VLOOKUP($B86,'[2] Current Investment Portfolios'!$C$1:$R$65536,9,FALSE))</f>
        <v>#N/A</v>
      </c>
      <c r="R86" s="43" t="e">
        <f>IF(VLOOKUP($B86,'[2] Current Investment Portfolios'!$C$1:$R$65536,16)="","",VLOOKUP($B86,'[2] Current Investment Portfolios'!$C$1:$R$65536,16,FALSE))</f>
        <v>#N/A</v>
      </c>
      <c r="S86" s="29" t="str">
        <f>VLOOKUP(B86,'[1]BuySell Data'!$A:$E,5,FALSE)</f>
        <v>n/a</v>
      </c>
      <c r="T86" s="27" t="str">
        <f>VLOOKUP(B86,'[1]Investment Managers'!$A:$B,2,FALSE)</f>
        <v>First Sentier Investors (Australia) Services Pty Limited</v>
      </c>
    </row>
    <row r="87" spans="1:237" s="2" customFormat="1" x14ac:dyDescent="0.25">
      <c r="A87" s="16" t="s">
        <v>179</v>
      </c>
      <c r="B87" s="35" t="s">
        <v>180</v>
      </c>
      <c r="C87" s="32" t="s">
        <v>873</v>
      </c>
      <c r="D87" s="29">
        <f>VLOOKUP(B87,'[1]ICR Data'!$A:$E,5,FALSE)</f>
        <v>1.1200000000000002E-2</v>
      </c>
      <c r="E87" s="43" t="e">
        <f>IF(VLOOKUP($B87,'[2] Current Investment Portfolios'!$C$1:$R$65536,3)="","",VLOOKUP($B87,'[2] Current Investment Portfolios'!$C$1:$R$65536,3,FALSE))</f>
        <v>#N/A</v>
      </c>
      <c r="F87" s="43" t="e">
        <f>IF(VLOOKUP($B87,'[2] Current Investment Portfolios'!$C$1:$R$65536,10)="","",VLOOKUP($B87,'[2] Current Investment Portfolios'!$C$1:$R$65536,10,FALSE))</f>
        <v>#N/A</v>
      </c>
      <c r="G87" s="43" t="e">
        <f>IF(VLOOKUP($B87,'[2] Current Investment Portfolios'!$C$1:$R$65536,4)="","",VLOOKUP($B87,'[2] Current Investment Portfolios'!$C$1:$R$65536,4,FALSE))</f>
        <v>#N/A</v>
      </c>
      <c r="H87" s="43" t="e">
        <f>IF(VLOOKUP($B87,'[2] Current Investment Portfolios'!$C$1:$R$65536,11)="","",VLOOKUP($B87,'[2] Current Investment Portfolios'!$C$1:$R$65536,11,FALSE))</f>
        <v>#N/A</v>
      </c>
      <c r="I87" s="43" t="e">
        <f>IF(VLOOKUP($B87,'[2] Current Investment Portfolios'!$C$1:$R$65536,5)="","",VLOOKUP($B87,'[2] Current Investment Portfolios'!$C$1:$R$65536,5,FALSE))</f>
        <v>#N/A</v>
      </c>
      <c r="J87" s="43" t="e">
        <f>IF(VLOOKUP($B87,'[2] Current Investment Portfolios'!$C$1:$R$65536,12)="","",VLOOKUP($B87,'[2] Current Investment Portfolios'!$C$1:$R$65536,12,FALSE))</f>
        <v>#N/A</v>
      </c>
      <c r="K87" s="43" t="e">
        <f>IF(VLOOKUP($B87,'[2] Current Investment Portfolios'!$C$1:$R$65536,6)="","",VLOOKUP($B87,'[2] Current Investment Portfolios'!$C$1:$R$65536,6,FALSE))</f>
        <v>#N/A</v>
      </c>
      <c r="L87" s="43" t="e">
        <f>IF(VLOOKUP($B87,'[2] Current Investment Portfolios'!$C$1:$R$65536,13)="","",VLOOKUP($B87,'[2] Current Investment Portfolios'!$C$1:$R$65536,13,FALSE))</f>
        <v>#N/A</v>
      </c>
      <c r="M87" s="43" t="e">
        <f>IF(VLOOKUP($B87,'[2] Current Investment Portfolios'!$C$1:$R$65536,7)="","",VLOOKUP($B87,'[2] Current Investment Portfolios'!$C$1:$R$65536,7,FALSE))</f>
        <v>#N/A</v>
      </c>
      <c r="N87" s="43" t="e">
        <f>IF(VLOOKUP($B87,'[2] Current Investment Portfolios'!$C$1:$R$65536,14)="","",VLOOKUP($B87,'[2] Current Investment Portfolios'!$C$1:$R$65536,14,FALSE))</f>
        <v>#N/A</v>
      </c>
      <c r="O87" s="43" t="e">
        <f>IF(VLOOKUP($B87,'[2] Current Investment Portfolios'!$C$1:$R$65536,8)="","",VLOOKUP($B87,'[2] Current Investment Portfolios'!$C$1:$R$65536,8,FALSE))</f>
        <v>#N/A</v>
      </c>
      <c r="P87" s="43" t="e">
        <f>IF(VLOOKUP($B87,'[2] Current Investment Portfolios'!$C$1:$R$65536,15)="","",VLOOKUP($B87,'[2] Current Investment Portfolios'!$C$1:$R$65536,15,FALSE))</f>
        <v>#N/A</v>
      </c>
      <c r="Q87" s="43" t="e">
        <f>IF(VLOOKUP($B87,'[2] Current Investment Portfolios'!$C$1:$R$65536,9)="","",VLOOKUP($B87,'[2] Current Investment Portfolios'!$C$1:$R$65536,9,FALSE))</f>
        <v>#N/A</v>
      </c>
      <c r="R87" s="43" t="e">
        <f>IF(VLOOKUP($B87,'[2] Current Investment Portfolios'!$C$1:$R$65536,16)="","",VLOOKUP($B87,'[2] Current Investment Portfolios'!$C$1:$R$65536,16,FALSE))</f>
        <v>#N/A</v>
      </c>
      <c r="S87" s="29">
        <f>VLOOKUP(B87,'[1]BuySell Data'!$A:$E,5,FALSE)</f>
        <v>3.0000000000000001E-3</v>
      </c>
      <c r="T87" s="27" t="str">
        <f>VLOOKUP(B87,'[1]Investment Managers'!$A:$B,2,FALSE)</f>
        <v>Colonial First State Investments Limited</v>
      </c>
    </row>
    <row r="88" spans="1:237" s="2" customFormat="1" x14ac:dyDescent="0.25">
      <c r="A88" s="16" t="s">
        <v>1427</v>
      </c>
      <c r="B88" s="51" t="s">
        <v>1418</v>
      </c>
      <c r="C88" s="32" t="s">
        <v>873</v>
      </c>
      <c r="D88" s="29">
        <f>VLOOKUP(B88,'[1]ICR Data'!$A:$E,5,FALSE)</f>
        <v>5.6000000000000008E-3</v>
      </c>
      <c r="E88" s="43" t="e">
        <f>IF(VLOOKUP($B88,'[2] Current Investment Portfolios'!$C$1:$R$65536,3)="","",VLOOKUP($B88,'[2] Current Investment Portfolios'!$C$1:$R$65536,3,FALSE))</f>
        <v>#N/A</v>
      </c>
      <c r="F88" s="43" t="e">
        <f>IF(VLOOKUP($B88,'[2] Current Investment Portfolios'!$C$1:$R$65536,10)="","",VLOOKUP($B88,'[2] Current Investment Portfolios'!$C$1:$R$65536,10,FALSE))</f>
        <v>#N/A</v>
      </c>
      <c r="G88" s="43" t="e">
        <f>IF(VLOOKUP($B88,'[2] Current Investment Portfolios'!$C$1:$R$65536,4)="","",VLOOKUP($B88,'[2] Current Investment Portfolios'!$C$1:$R$65536,4,FALSE))</f>
        <v>#N/A</v>
      </c>
      <c r="H88" s="43" t="e">
        <f>IF(VLOOKUP($B88,'[2] Current Investment Portfolios'!$C$1:$R$65536,11)="","",VLOOKUP($B88,'[2] Current Investment Portfolios'!$C$1:$R$65536,11,FALSE))</f>
        <v>#N/A</v>
      </c>
      <c r="I88" s="43" t="e">
        <f>IF(VLOOKUP($B88,'[2] Current Investment Portfolios'!$C$1:$R$65536,5)="","",VLOOKUP($B88,'[2] Current Investment Portfolios'!$C$1:$R$65536,5,FALSE))</f>
        <v>#N/A</v>
      </c>
      <c r="J88" s="43" t="e">
        <f>IF(VLOOKUP($B88,'[2] Current Investment Portfolios'!$C$1:$R$65536,12)="","",VLOOKUP($B88,'[2] Current Investment Portfolios'!$C$1:$R$65536,12,FALSE))</f>
        <v>#N/A</v>
      </c>
      <c r="K88" s="43" t="e">
        <f>IF(VLOOKUP($B88,'[2] Current Investment Portfolios'!$C$1:$R$65536,6)="","",VLOOKUP($B88,'[2] Current Investment Portfolios'!$C$1:$R$65536,6,FALSE))</f>
        <v>#N/A</v>
      </c>
      <c r="L88" s="43" t="e">
        <f>IF(VLOOKUP($B88,'[2] Current Investment Portfolios'!$C$1:$R$65536,13)="","",VLOOKUP($B88,'[2] Current Investment Portfolios'!$C$1:$R$65536,13,FALSE))</f>
        <v>#N/A</v>
      </c>
      <c r="M88" s="43" t="e">
        <f>IF(VLOOKUP($B88,'[2] Current Investment Portfolios'!$C$1:$R$65536,7)="","",VLOOKUP($B88,'[2] Current Investment Portfolios'!$C$1:$R$65536,7,FALSE))</f>
        <v>#N/A</v>
      </c>
      <c r="N88" s="43" t="e">
        <f>IF(VLOOKUP($B88,'[2] Current Investment Portfolios'!$C$1:$R$65536,14)="","",VLOOKUP($B88,'[2] Current Investment Portfolios'!$C$1:$R$65536,14,FALSE))</f>
        <v>#N/A</v>
      </c>
      <c r="O88" s="43" t="e">
        <f>IF(VLOOKUP($B88,'[2] Current Investment Portfolios'!$C$1:$R$65536,8)="","",VLOOKUP($B88,'[2] Current Investment Portfolios'!$C$1:$R$65536,8,FALSE))</f>
        <v>#N/A</v>
      </c>
      <c r="P88" s="43" t="e">
        <f>IF(VLOOKUP($B88,'[2] Current Investment Portfolios'!$C$1:$R$65536,15)="","",VLOOKUP($B88,'[2] Current Investment Portfolios'!$C$1:$R$65536,15,FALSE))</f>
        <v>#N/A</v>
      </c>
      <c r="Q88" s="43" t="e">
        <f>IF(VLOOKUP($B88,'[2] Current Investment Portfolios'!$C$1:$R$65536,9)="","",VLOOKUP($B88,'[2] Current Investment Portfolios'!$C$1:$R$65536,9,FALSE))</f>
        <v>#N/A</v>
      </c>
      <c r="R88" s="43" t="e">
        <f>IF(VLOOKUP($B88,'[2] Current Investment Portfolios'!$C$1:$R$65536,16)="","",VLOOKUP($B88,'[2] Current Investment Portfolios'!$C$1:$R$65536,16,FALSE))</f>
        <v>#N/A</v>
      </c>
      <c r="S88" s="29">
        <f>VLOOKUP(B88,'[1]BuySell Data'!$A:$E,5,FALSE)</f>
        <v>1.4000000000000002E-3</v>
      </c>
      <c r="T88" s="27" t="str">
        <f>VLOOKUP(B88,'[1]Investment Managers'!$A:$B,2,FALSE)</f>
        <v>IOOF Group</v>
      </c>
    </row>
    <row r="89" spans="1:237" s="2" customFormat="1" x14ac:dyDescent="0.25">
      <c r="A89" s="16" t="s">
        <v>1428</v>
      </c>
      <c r="B89" s="51" t="s">
        <v>1419</v>
      </c>
      <c r="C89" s="32" t="s">
        <v>873</v>
      </c>
      <c r="D89" s="29">
        <f>VLOOKUP(B89,'[1]ICR Data'!$A:$E,5,FALSE)</f>
        <v>1.1600000000000001E-2</v>
      </c>
      <c r="E89" s="43" t="e">
        <f>IF(VLOOKUP($B89,'[2] Current Investment Portfolios'!$C$1:$R$65536,3)="","",VLOOKUP($B89,'[2] Current Investment Portfolios'!$C$1:$R$65536,3,FALSE))</f>
        <v>#N/A</v>
      </c>
      <c r="F89" s="43" t="e">
        <f>IF(VLOOKUP($B89,'[2] Current Investment Portfolios'!$C$1:$R$65536,10)="","",VLOOKUP($B89,'[2] Current Investment Portfolios'!$C$1:$R$65536,10,FALSE))</f>
        <v>#N/A</v>
      </c>
      <c r="G89" s="43" t="e">
        <f>IF(VLOOKUP($B89,'[2] Current Investment Portfolios'!$C$1:$R$65536,4)="","",VLOOKUP($B89,'[2] Current Investment Portfolios'!$C$1:$R$65536,4,FALSE))</f>
        <v>#N/A</v>
      </c>
      <c r="H89" s="43" t="e">
        <f>IF(VLOOKUP($B89,'[2] Current Investment Portfolios'!$C$1:$R$65536,11)="","",VLOOKUP($B89,'[2] Current Investment Portfolios'!$C$1:$R$65536,11,FALSE))</f>
        <v>#N/A</v>
      </c>
      <c r="I89" s="43" t="e">
        <f>IF(VLOOKUP($B89,'[2] Current Investment Portfolios'!$C$1:$R$65536,5)="","",VLOOKUP($B89,'[2] Current Investment Portfolios'!$C$1:$R$65536,5,FALSE))</f>
        <v>#N/A</v>
      </c>
      <c r="J89" s="43" t="e">
        <f>IF(VLOOKUP($B89,'[2] Current Investment Portfolios'!$C$1:$R$65536,12)="","",VLOOKUP($B89,'[2] Current Investment Portfolios'!$C$1:$R$65536,12,FALSE))</f>
        <v>#N/A</v>
      </c>
      <c r="K89" s="43" t="e">
        <f>IF(VLOOKUP($B89,'[2] Current Investment Portfolios'!$C$1:$R$65536,6)="","",VLOOKUP($B89,'[2] Current Investment Portfolios'!$C$1:$R$65536,6,FALSE))</f>
        <v>#N/A</v>
      </c>
      <c r="L89" s="43" t="e">
        <f>IF(VLOOKUP($B89,'[2] Current Investment Portfolios'!$C$1:$R$65536,13)="","",VLOOKUP($B89,'[2] Current Investment Portfolios'!$C$1:$R$65536,13,FALSE))</f>
        <v>#N/A</v>
      </c>
      <c r="M89" s="43" t="e">
        <f>IF(VLOOKUP($B89,'[2] Current Investment Portfolios'!$C$1:$R$65536,7)="","",VLOOKUP($B89,'[2] Current Investment Portfolios'!$C$1:$R$65536,7,FALSE))</f>
        <v>#N/A</v>
      </c>
      <c r="N89" s="43" t="e">
        <f>IF(VLOOKUP($B89,'[2] Current Investment Portfolios'!$C$1:$R$65536,14)="","",VLOOKUP($B89,'[2] Current Investment Portfolios'!$C$1:$R$65536,14,FALSE))</f>
        <v>#N/A</v>
      </c>
      <c r="O89" s="43" t="e">
        <f>IF(VLOOKUP($B89,'[2] Current Investment Portfolios'!$C$1:$R$65536,8)="","",VLOOKUP($B89,'[2] Current Investment Portfolios'!$C$1:$R$65536,8,FALSE))</f>
        <v>#N/A</v>
      </c>
      <c r="P89" s="43" t="e">
        <f>IF(VLOOKUP($B89,'[2] Current Investment Portfolios'!$C$1:$R$65536,15)="","",VLOOKUP($B89,'[2] Current Investment Portfolios'!$C$1:$R$65536,15,FALSE))</f>
        <v>#N/A</v>
      </c>
      <c r="Q89" s="43" t="e">
        <f>IF(VLOOKUP($B89,'[2] Current Investment Portfolios'!$C$1:$R$65536,9)="","",VLOOKUP($B89,'[2] Current Investment Portfolios'!$C$1:$R$65536,9,FALSE))</f>
        <v>#N/A</v>
      </c>
      <c r="R89" s="43" t="e">
        <f>IF(VLOOKUP($B89,'[2] Current Investment Portfolios'!$C$1:$R$65536,16)="","",VLOOKUP($B89,'[2] Current Investment Portfolios'!$C$1:$R$65536,16,FALSE))</f>
        <v>#N/A</v>
      </c>
      <c r="S89" s="29">
        <f>VLOOKUP(B89,'[1]BuySell Data'!$A:$E,5,FALSE)</f>
        <v>2.2000000000000001E-3</v>
      </c>
      <c r="T89" s="27" t="str">
        <f>VLOOKUP(B89,'[1]Investment Managers'!$A:$B,2,FALSE)</f>
        <v>IOOF Investment Management Limited</v>
      </c>
    </row>
    <row r="90" spans="1:237" s="2" customFormat="1" x14ac:dyDescent="0.25">
      <c r="A90" s="16" t="s">
        <v>1464</v>
      </c>
      <c r="B90" s="35" t="s">
        <v>8</v>
      </c>
      <c r="C90" s="32" t="s">
        <v>873</v>
      </c>
      <c r="D90" s="29">
        <f>VLOOKUP(B90,'[1]ICR Data'!$A:$E,5,FALSE)</f>
        <v>9.300000000000001E-3</v>
      </c>
      <c r="E90" s="43" t="e">
        <f>IF(VLOOKUP($B90,'[2] Current Investment Portfolios'!$C$1:$R$65536,3)="","",VLOOKUP($B90,'[2] Current Investment Portfolios'!$C$1:$R$65536,3,FALSE))</f>
        <v>#N/A</v>
      </c>
      <c r="F90" s="43" t="e">
        <f>IF(VLOOKUP($B90,'[2] Current Investment Portfolios'!$C$1:$R$65536,10)="","",VLOOKUP($B90,'[2] Current Investment Portfolios'!$C$1:$R$65536,10,FALSE))</f>
        <v>#N/A</v>
      </c>
      <c r="G90" s="43" t="e">
        <f>IF(VLOOKUP($B90,'[2] Current Investment Portfolios'!$C$1:$R$65536,4)="","",VLOOKUP($B90,'[2] Current Investment Portfolios'!$C$1:$R$65536,4,FALSE))</f>
        <v>#N/A</v>
      </c>
      <c r="H90" s="43" t="e">
        <f>IF(VLOOKUP($B90,'[2] Current Investment Portfolios'!$C$1:$R$65536,11)="","",VLOOKUP($B90,'[2] Current Investment Portfolios'!$C$1:$R$65536,11,FALSE))</f>
        <v>#N/A</v>
      </c>
      <c r="I90" s="43" t="e">
        <f>IF(VLOOKUP($B90,'[2] Current Investment Portfolios'!$C$1:$R$65536,5)="","",VLOOKUP($B90,'[2] Current Investment Portfolios'!$C$1:$R$65536,5,FALSE))</f>
        <v>#N/A</v>
      </c>
      <c r="J90" s="43" t="e">
        <f>IF(VLOOKUP($B90,'[2] Current Investment Portfolios'!$C$1:$R$65536,12)="","",VLOOKUP($B90,'[2] Current Investment Portfolios'!$C$1:$R$65536,12,FALSE))</f>
        <v>#N/A</v>
      </c>
      <c r="K90" s="43" t="e">
        <f>IF(VLOOKUP($B90,'[2] Current Investment Portfolios'!$C$1:$R$65536,6)="","",VLOOKUP($B90,'[2] Current Investment Portfolios'!$C$1:$R$65536,6,FALSE))</f>
        <v>#N/A</v>
      </c>
      <c r="L90" s="43" t="e">
        <f>IF(VLOOKUP($B90,'[2] Current Investment Portfolios'!$C$1:$R$65536,13)="","",VLOOKUP($B90,'[2] Current Investment Portfolios'!$C$1:$R$65536,13,FALSE))</f>
        <v>#N/A</v>
      </c>
      <c r="M90" s="43" t="e">
        <f>IF(VLOOKUP($B90,'[2] Current Investment Portfolios'!$C$1:$R$65536,7)="","",VLOOKUP($B90,'[2] Current Investment Portfolios'!$C$1:$R$65536,7,FALSE))</f>
        <v>#N/A</v>
      </c>
      <c r="N90" s="43" t="e">
        <f>IF(VLOOKUP($B90,'[2] Current Investment Portfolios'!$C$1:$R$65536,14)="","",VLOOKUP($B90,'[2] Current Investment Portfolios'!$C$1:$R$65536,14,FALSE))</f>
        <v>#N/A</v>
      </c>
      <c r="O90" s="43" t="e">
        <f>IF(VLOOKUP($B90,'[2] Current Investment Portfolios'!$C$1:$R$65536,8)="","",VLOOKUP($B90,'[2] Current Investment Portfolios'!$C$1:$R$65536,8,FALSE))</f>
        <v>#N/A</v>
      </c>
      <c r="P90" s="43" t="e">
        <f>IF(VLOOKUP($B90,'[2] Current Investment Portfolios'!$C$1:$R$65536,15)="","",VLOOKUP($B90,'[2] Current Investment Portfolios'!$C$1:$R$65536,15,FALSE))</f>
        <v>#N/A</v>
      </c>
      <c r="Q90" s="43" t="e">
        <f>IF(VLOOKUP($B90,'[2] Current Investment Portfolios'!$C$1:$R$65536,9)="","",VLOOKUP($B90,'[2] Current Investment Portfolios'!$C$1:$R$65536,9,FALSE))</f>
        <v>#N/A</v>
      </c>
      <c r="R90" s="43" t="e">
        <f>IF(VLOOKUP($B90,'[2] Current Investment Portfolios'!$C$1:$R$65536,16)="","",VLOOKUP($B90,'[2] Current Investment Portfolios'!$C$1:$R$65536,16,FALSE))</f>
        <v>#N/A</v>
      </c>
      <c r="S90" s="29">
        <f>VLOOKUP(B90,'[1]BuySell Data'!$A:$E,5,FALSE)</f>
        <v>2E-3</v>
      </c>
      <c r="T90" s="27" t="str">
        <f>VLOOKUP(B90,'[1]Investment Managers'!$A:$B,2,FALSE)</f>
        <v>MLC Investments Limited</v>
      </c>
    </row>
    <row r="91" spans="1:237" s="2" customFormat="1" x14ac:dyDescent="0.25">
      <c r="A91" s="16" t="s">
        <v>1465</v>
      </c>
      <c r="B91" s="35" t="s">
        <v>86</v>
      </c>
      <c r="C91" s="32" t="s">
        <v>873</v>
      </c>
      <c r="D91" s="29">
        <f>VLOOKUP(B91,'[1]ICR Data'!$A:$E,5,FALSE)</f>
        <v>9.3999999999999986E-3</v>
      </c>
      <c r="E91" s="43" t="e">
        <f>IF(VLOOKUP($B91,'[2] Current Investment Portfolios'!$C$1:$R$65536,3)="","",VLOOKUP($B91,'[2] Current Investment Portfolios'!$C$1:$R$65536,3,FALSE))</f>
        <v>#N/A</v>
      </c>
      <c r="F91" s="43" t="e">
        <f>IF(VLOOKUP($B91,'[2] Current Investment Portfolios'!$C$1:$R$65536,10)="","",VLOOKUP($B91,'[2] Current Investment Portfolios'!$C$1:$R$65536,10,FALSE))</f>
        <v>#N/A</v>
      </c>
      <c r="G91" s="43" t="e">
        <f>IF(VLOOKUP($B91,'[2] Current Investment Portfolios'!$C$1:$R$65536,4)="","",VLOOKUP($B91,'[2] Current Investment Portfolios'!$C$1:$R$65536,4,FALSE))</f>
        <v>#N/A</v>
      </c>
      <c r="H91" s="43" t="e">
        <f>IF(VLOOKUP($B91,'[2] Current Investment Portfolios'!$C$1:$R$65536,11)="","",VLOOKUP($B91,'[2] Current Investment Portfolios'!$C$1:$R$65536,11,FALSE))</f>
        <v>#N/A</v>
      </c>
      <c r="I91" s="43" t="e">
        <f>IF(VLOOKUP($B91,'[2] Current Investment Portfolios'!$C$1:$R$65536,5)="","",VLOOKUP($B91,'[2] Current Investment Portfolios'!$C$1:$R$65536,5,FALSE))</f>
        <v>#N/A</v>
      </c>
      <c r="J91" s="43" t="e">
        <f>IF(VLOOKUP($B91,'[2] Current Investment Portfolios'!$C$1:$R$65536,12)="","",VLOOKUP($B91,'[2] Current Investment Portfolios'!$C$1:$R$65536,12,FALSE))</f>
        <v>#N/A</v>
      </c>
      <c r="K91" s="43" t="e">
        <f>IF(VLOOKUP($B91,'[2] Current Investment Portfolios'!$C$1:$R$65536,6)="","",VLOOKUP($B91,'[2] Current Investment Portfolios'!$C$1:$R$65536,6,FALSE))</f>
        <v>#N/A</v>
      </c>
      <c r="L91" s="43" t="e">
        <f>IF(VLOOKUP($B91,'[2] Current Investment Portfolios'!$C$1:$R$65536,13)="","",VLOOKUP($B91,'[2] Current Investment Portfolios'!$C$1:$R$65536,13,FALSE))</f>
        <v>#N/A</v>
      </c>
      <c r="M91" s="43" t="e">
        <f>IF(VLOOKUP($B91,'[2] Current Investment Portfolios'!$C$1:$R$65536,7)="","",VLOOKUP($B91,'[2] Current Investment Portfolios'!$C$1:$R$65536,7,FALSE))</f>
        <v>#N/A</v>
      </c>
      <c r="N91" s="43" t="e">
        <f>IF(VLOOKUP($B91,'[2] Current Investment Portfolios'!$C$1:$R$65536,14)="","",VLOOKUP($B91,'[2] Current Investment Portfolios'!$C$1:$R$65536,14,FALSE))</f>
        <v>#N/A</v>
      </c>
      <c r="O91" s="43" t="e">
        <f>IF(VLOOKUP($B91,'[2] Current Investment Portfolios'!$C$1:$R$65536,8)="","",VLOOKUP($B91,'[2] Current Investment Portfolios'!$C$1:$R$65536,8,FALSE))</f>
        <v>#N/A</v>
      </c>
      <c r="P91" s="43" t="e">
        <f>IF(VLOOKUP($B91,'[2] Current Investment Portfolios'!$C$1:$R$65536,15)="","",VLOOKUP($B91,'[2] Current Investment Portfolios'!$C$1:$R$65536,15,FALSE))</f>
        <v>#N/A</v>
      </c>
      <c r="Q91" s="43" t="e">
        <f>IF(VLOOKUP($B91,'[2] Current Investment Portfolios'!$C$1:$R$65536,9)="","",VLOOKUP($B91,'[2] Current Investment Portfolios'!$C$1:$R$65536,9,FALSE))</f>
        <v>#N/A</v>
      </c>
      <c r="R91" s="43" t="e">
        <f>IF(VLOOKUP($B91,'[2] Current Investment Portfolios'!$C$1:$R$65536,16)="","",VLOOKUP($B91,'[2] Current Investment Portfolios'!$C$1:$R$65536,16,FALSE))</f>
        <v>#N/A</v>
      </c>
      <c r="S91" s="29">
        <f>VLOOKUP(B91,'[1]BuySell Data'!$A:$E,5,FALSE)</f>
        <v>2E-3</v>
      </c>
      <c r="T91" s="27" t="str">
        <f>VLOOKUP(B91,'[1]Investment Managers'!$A:$B,2,FALSE)</f>
        <v>MLC Investments Limited</v>
      </c>
    </row>
    <row r="92" spans="1:237" s="2" customFormat="1" x14ac:dyDescent="0.25">
      <c r="A92" s="16" t="s">
        <v>1466</v>
      </c>
      <c r="B92" s="35" t="s">
        <v>87</v>
      </c>
      <c r="C92" s="32" t="s">
        <v>873</v>
      </c>
      <c r="D92" s="29">
        <f>VLOOKUP(B92,'[1]ICR Data'!$A:$E,5,FALSE)</f>
        <v>1.09E-2</v>
      </c>
      <c r="E92" s="43" t="e">
        <f>IF(VLOOKUP($B92,'[2] Current Investment Portfolios'!$C$1:$R$65536,3)="","",VLOOKUP($B92,'[2] Current Investment Portfolios'!$C$1:$R$65536,3,FALSE))</f>
        <v>#N/A</v>
      </c>
      <c r="F92" s="43" t="e">
        <f>IF(VLOOKUP($B92,'[2] Current Investment Portfolios'!$C$1:$R$65536,10)="","",VLOOKUP($B92,'[2] Current Investment Portfolios'!$C$1:$R$65536,10,FALSE))</f>
        <v>#N/A</v>
      </c>
      <c r="G92" s="43" t="e">
        <f>IF(VLOOKUP($B92,'[2] Current Investment Portfolios'!$C$1:$R$65536,4)="","",VLOOKUP($B92,'[2] Current Investment Portfolios'!$C$1:$R$65536,4,FALSE))</f>
        <v>#N/A</v>
      </c>
      <c r="H92" s="43" t="e">
        <f>IF(VLOOKUP($B92,'[2] Current Investment Portfolios'!$C$1:$R$65536,11)="","",VLOOKUP($B92,'[2] Current Investment Portfolios'!$C$1:$R$65536,11,FALSE))</f>
        <v>#N/A</v>
      </c>
      <c r="I92" s="43" t="e">
        <f>IF(VLOOKUP($B92,'[2] Current Investment Portfolios'!$C$1:$R$65536,5)="","",VLOOKUP($B92,'[2] Current Investment Portfolios'!$C$1:$R$65536,5,FALSE))</f>
        <v>#N/A</v>
      </c>
      <c r="J92" s="43" t="e">
        <f>IF(VLOOKUP($B92,'[2] Current Investment Portfolios'!$C$1:$R$65536,12)="","",VLOOKUP($B92,'[2] Current Investment Portfolios'!$C$1:$R$65536,12,FALSE))</f>
        <v>#N/A</v>
      </c>
      <c r="K92" s="43" t="e">
        <f>IF(VLOOKUP($B92,'[2] Current Investment Portfolios'!$C$1:$R$65536,6)="","",VLOOKUP($B92,'[2] Current Investment Portfolios'!$C$1:$R$65536,6,FALSE))</f>
        <v>#N/A</v>
      </c>
      <c r="L92" s="43" t="e">
        <f>IF(VLOOKUP($B92,'[2] Current Investment Portfolios'!$C$1:$R$65536,13)="","",VLOOKUP($B92,'[2] Current Investment Portfolios'!$C$1:$R$65536,13,FALSE))</f>
        <v>#N/A</v>
      </c>
      <c r="M92" s="43" t="e">
        <f>IF(VLOOKUP($B92,'[2] Current Investment Portfolios'!$C$1:$R$65536,7)="","",VLOOKUP($B92,'[2] Current Investment Portfolios'!$C$1:$R$65536,7,FALSE))</f>
        <v>#N/A</v>
      </c>
      <c r="N92" s="43" t="e">
        <f>IF(VLOOKUP($B92,'[2] Current Investment Portfolios'!$C$1:$R$65536,14)="","",VLOOKUP($B92,'[2] Current Investment Portfolios'!$C$1:$R$65536,14,FALSE))</f>
        <v>#N/A</v>
      </c>
      <c r="O92" s="43" t="e">
        <f>IF(VLOOKUP($B92,'[2] Current Investment Portfolios'!$C$1:$R$65536,8)="","",VLOOKUP($B92,'[2] Current Investment Portfolios'!$C$1:$R$65536,8,FALSE))</f>
        <v>#N/A</v>
      </c>
      <c r="P92" s="43" t="e">
        <f>IF(VLOOKUP($B92,'[2] Current Investment Portfolios'!$C$1:$R$65536,15)="","",VLOOKUP($B92,'[2] Current Investment Portfolios'!$C$1:$R$65536,15,FALSE))</f>
        <v>#N/A</v>
      </c>
      <c r="Q92" s="43" t="e">
        <f>IF(VLOOKUP($B92,'[2] Current Investment Portfolios'!$C$1:$R$65536,9)="","",VLOOKUP($B92,'[2] Current Investment Portfolios'!$C$1:$R$65536,9,FALSE))</f>
        <v>#N/A</v>
      </c>
      <c r="R92" s="43" t="e">
        <f>IF(VLOOKUP($B92,'[2] Current Investment Portfolios'!$C$1:$R$65536,16)="","",VLOOKUP($B92,'[2] Current Investment Portfolios'!$C$1:$R$65536,16,FALSE))</f>
        <v>#N/A</v>
      </c>
      <c r="S92" s="29">
        <f>VLOOKUP(B92,'[1]BuySell Data'!$A:$E,5,FALSE)</f>
        <v>3.0000000000000001E-3</v>
      </c>
      <c r="T92" s="27" t="str">
        <f>VLOOKUP(B92,'[1]Investment Managers'!$A:$B,2,FALSE)</f>
        <v>MLC Investments Limited</v>
      </c>
    </row>
    <row r="93" spans="1:237" s="2" customFormat="1" x14ac:dyDescent="0.25">
      <c r="A93" s="16" t="s">
        <v>305</v>
      </c>
      <c r="B93" s="35" t="s">
        <v>182</v>
      </c>
      <c r="C93" s="32" t="s">
        <v>873</v>
      </c>
      <c r="D93" s="29" t="e">
        <f>VLOOKUP(B93,'[1]ICR Data'!$A:$E,5,FALSE)</f>
        <v>#N/A</v>
      </c>
      <c r="E93" s="43" t="e">
        <f>IF(VLOOKUP($B93,'[2] Current Investment Portfolios'!$C$1:$R$65536,3)="","",VLOOKUP($B93,'[2] Current Investment Portfolios'!$C$1:$R$65536,3,FALSE))</f>
        <v>#N/A</v>
      </c>
      <c r="F93" s="43" t="e">
        <f>IF(VLOOKUP($B93,'[2] Current Investment Portfolios'!$C$1:$R$65536,10)="","",VLOOKUP($B93,'[2] Current Investment Portfolios'!$C$1:$R$65536,10,FALSE))</f>
        <v>#N/A</v>
      </c>
      <c r="G93" s="43" t="e">
        <f>IF(VLOOKUP($B93,'[2] Current Investment Portfolios'!$C$1:$R$65536,4)="","",VLOOKUP($B93,'[2] Current Investment Portfolios'!$C$1:$R$65536,4,FALSE))</f>
        <v>#N/A</v>
      </c>
      <c r="H93" s="43" t="e">
        <f>IF(VLOOKUP($B93,'[2] Current Investment Portfolios'!$C$1:$R$65536,11)="","",VLOOKUP($B93,'[2] Current Investment Portfolios'!$C$1:$R$65536,11,FALSE))</f>
        <v>#N/A</v>
      </c>
      <c r="I93" s="43" t="e">
        <f>IF(VLOOKUP($B93,'[2] Current Investment Portfolios'!$C$1:$R$65536,5)="","",VLOOKUP($B93,'[2] Current Investment Portfolios'!$C$1:$R$65536,5,FALSE))</f>
        <v>#N/A</v>
      </c>
      <c r="J93" s="43" t="e">
        <f>IF(VLOOKUP($B93,'[2] Current Investment Portfolios'!$C$1:$R$65536,12)="","",VLOOKUP($B93,'[2] Current Investment Portfolios'!$C$1:$R$65536,12,FALSE))</f>
        <v>#N/A</v>
      </c>
      <c r="K93" s="43" t="e">
        <f>IF(VLOOKUP($B93,'[2] Current Investment Portfolios'!$C$1:$R$65536,6)="","",VLOOKUP($B93,'[2] Current Investment Portfolios'!$C$1:$R$65536,6,FALSE))</f>
        <v>#N/A</v>
      </c>
      <c r="L93" s="43" t="e">
        <f>IF(VLOOKUP($B93,'[2] Current Investment Portfolios'!$C$1:$R$65536,13)="","",VLOOKUP($B93,'[2] Current Investment Portfolios'!$C$1:$R$65536,13,FALSE))</f>
        <v>#N/A</v>
      </c>
      <c r="M93" s="43" t="e">
        <f>IF(VLOOKUP($B93,'[2] Current Investment Portfolios'!$C$1:$R$65536,7)="","",VLOOKUP($B93,'[2] Current Investment Portfolios'!$C$1:$R$65536,7,FALSE))</f>
        <v>#N/A</v>
      </c>
      <c r="N93" s="43" t="e">
        <f>IF(VLOOKUP($B93,'[2] Current Investment Portfolios'!$C$1:$R$65536,14)="","",VLOOKUP($B93,'[2] Current Investment Portfolios'!$C$1:$R$65536,14,FALSE))</f>
        <v>#N/A</v>
      </c>
      <c r="O93" s="43" t="e">
        <f>IF(VLOOKUP($B93,'[2] Current Investment Portfolios'!$C$1:$R$65536,8)="","",VLOOKUP($B93,'[2] Current Investment Portfolios'!$C$1:$R$65536,8,FALSE))</f>
        <v>#N/A</v>
      </c>
      <c r="P93" s="43" t="e">
        <f>IF(VLOOKUP($B93,'[2] Current Investment Portfolios'!$C$1:$R$65536,15)="","",VLOOKUP($B93,'[2] Current Investment Portfolios'!$C$1:$R$65536,15,FALSE))</f>
        <v>#N/A</v>
      </c>
      <c r="Q93" s="43" t="e">
        <f>IF(VLOOKUP($B93,'[2] Current Investment Portfolios'!$C$1:$R$65536,9)="","",VLOOKUP($B93,'[2] Current Investment Portfolios'!$C$1:$R$65536,9,FALSE))</f>
        <v>#N/A</v>
      </c>
      <c r="R93" s="43" t="e">
        <f>IF(VLOOKUP($B93,'[2] Current Investment Portfolios'!$C$1:$R$65536,16)="","",VLOOKUP($B93,'[2] Current Investment Portfolios'!$C$1:$R$65536,16,FALSE))</f>
        <v>#N/A</v>
      </c>
      <c r="S93" s="29" t="e">
        <f>VLOOKUP(B93,'[1]BuySell Data'!$A:$E,5,FALSE)</f>
        <v>#N/A</v>
      </c>
      <c r="T93" s="27" t="str">
        <f>VLOOKUP(B93,'[1]Investment Managers'!$A:$B,2,FALSE)</f>
        <v>OnePath Funds Management Limited</v>
      </c>
    </row>
    <row r="94" spans="1:237" s="2" customFormat="1" x14ac:dyDescent="0.25">
      <c r="A94" s="16" t="s">
        <v>339</v>
      </c>
      <c r="B94" s="35" t="s">
        <v>340</v>
      </c>
      <c r="C94" s="32" t="s">
        <v>873</v>
      </c>
      <c r="D94" s="29" t="e">
        <f>VLOOKUP(B94,'[1]ICR Data'!$A:$E,5,FALSE)</f>
        <v>#N/A</v>
      </c>
      <c r="E94" s="43" t="e">
        <f>IF(VLOOKUP($B94,'[2] Current Investment Portfolios'!$C$1:$R$65536,3)="","",VLOOKUP($B94,'[2] Current Investment Portfolios'!$C$1:$R$65536,3,FALSE))</f>
        <v>#N/A</v>
      </c>
      <c r="F94" s="43" t="e">
        <f>IF(VLOOKUP($B94,'[2] Current Investment Portfolios'!$C$1:$R$65536,10)="","",VLOOKUP($B94,'[2] Current Investment Portfolios'!$C$1:$R$65536,10,FALSE))</f>
        <v>#N/A</v>
      </c>
      <c r="G94" s="43" t="e">
        <f>IF(VLOOKUP($B94,'[2] Current Investment Portfolios'!$C$1:$R$65536,4)="","",VLOOKUP($B94,'[2] Current Investment Portfolios'!$C$1:$R$65536,4,FALSE))</f>
        <v>#N/A</v>
      </c>
      <c r="H94" s="43" t="e">
        <f>IF(VLOOKUP($B94,'[2] Current Investment Portfolios'!$C$1:$R$65536,11)="","",VLOOKUP($B94,'[2] Current Investment Portfolios'!$C$1:$R$65536,11,FALSE))</f>
        <v>#N/A</v>
      </c>
      <c r="I94" s="43" t="e">
        <f>IF(VLOOKUP($B94,'[2] Current Investment Portfolios'!$C$1:$R$65536,5)="","",VLOOKUP($B94,'[2] Current Investment Portfolios'!$C$1:$R$65536,5,FALSE))</f>
        <v>#N/A</v>
      </c>
      <c r="J94" s="43" t="e">
        <f>IF(VLOOKUP($B94,'[2] Current Investment Portfolios'!$C$1:$R$65536,12)="","",VLOOKUP($B94,'[2] Current Investment Portfolios'!$C$1:$R$65536,12,FALSE))</f>
        <v>#N/A</v>
      </c>
      <c r="K94" s="43" t="e">
        <f>IF(VLOOKUP($B94,'[2] Current Investment Portfolios'!$C$1:$R$65536,6)="","",VLOOKUP($B94,'[2] Current Investment Portfolios'!$C$1:$R$65536,6,FALSE))</f>
        <v>#N/A</v>
      </c>
      <c r="L94" s="43" t="e">
        <f>IF(VLOOKUP($B94,'[2] Current Investment Portfolios'!$C$1:$R$65536,13)="","",VLOOKUP($B94,'[2] Current Investment Portfolios'!$C$1:$R$65536,13,FALSE))</f>
        <v>#N/A</v>
      </c>
      <c r="M94" s="43" t="e">
        <f>IF(VLOOKUP($B94,'[2] Current Investment Portfolios'!$C$1:$R$65536,7)="","",VLOOKUP($B94,'[2] Current Investment Portfolios'!$C$1:$R$65536,7,FALSE))</f>
        <v>#N/A</v>
      </c>
      <c r="N94" s="43" t="e">
        <f>IF(VLOOKUP($B94,'[2] Current Investment Portfolios'!$C$1:$R$65536,14)="","",VLOOKUP($B94,'[2] Current Investment Portfolios'!$C$1:$R$65536,14,FALSE))</f>
        <v>#N/A</v>
      </c>
      <c r="O94" s="43" t="e">
        <f>IF(VLOOKUP($B94,'[2] Current Investment Portfolios'!$C$1:$R$65536,8)="","",VLOOKUP($B94,'[2] Current Investment Portfolios'!$C$1:$R$65536,8,FALSE))</f>
        <v>#N/A</v>
      </c>
      <c r="P94" s="43" t="e">
        <f>IF(VLOOKUP($B94,'[2] Current Investment Portfolios'!$C$1:$R$65536,15)="","",VLOOKUP($B94,'[2] Current Investment Portfolios'!$C$1:$R$65536,15,FALSE))</f>
        <v>#N/A</v>
      </c>
      <c r="Q94" s="43" t="e">
        <f>IF(VLOOKUP($B94,'[2] Current Investment Portfolios'!$C$1:$R$65536,9)="","",VLOOKUP($B94,'[2] Current Investment Portfolios'!$C$1:$R$65536,9,FALSE))</f>
        <v>#N/A</v>
      </c>
      <c r="R94" s="43" t="e">
        <f>IF(VLOOKUP($B94,'[2] Current Investment Portfolios'!$C$1:$R$65536,16)="","",VLOOKUP($B94,'[2] Current Investment Portfolios'!$C$1:$R$65536,16,FALSE))</f>
        <v>#N/A</v>
      </c>
      <c r="S94" s="29" t="e">
        <f>VLOOKUP(B94,'[1]BuySell Data'!$A:$E,5,FALSE)</f>
        <v>#N/A</v>
      </c>
      <c r="T94" s="27" t="str">
        <f>VLOOKUP(B94,'[1]Investment Managers'!$A:$B,2,FALSE)</f>
        <v>Optimix Investment Management Limited</v>
      </c>
    </row>
    <row r="95" spans="1:237" s="2" customFormat="1" x14ac:dyDescent="0.25">
      <c r="A95" s="16" t="s">
        <v>1003</v>
      </c>
      <c r="B95" s="35" t="s">
        <v>105</v>
      </c>
      <c r="C95" s="32" t="s">
        <v>873</v>
      </c>
      <c r="D95" s="29">
        <f>VLOOKUP(B95,'[1]ICR Data'!$A:$E,5,FALSE)</f>
        <v>9.4999999999999998E-3</v>
      </c>
      <c r="E95" s="43" t="e">
        <f>IF(VLOOKUP($B95,'[2] Current Investment Portfolios'!$C$1:$R$65536,3)="","",VLOOKUP($B95,'[2] Current Investment Portfolios'!$C$1:$R$65536,3,FALSE))</f>
        <v>#N/A</v>
      </c>
      <c r="F95" s="43" t="e">
        <f>IF(VLOOKUP($B95,'[2] Current Investment Portfolios'!$C$1:$R$65536,10)="","",VLOOKUP($B95,'[2] Current Investment Portfolios'!$C$1:$R$65536,10,FALSE))</f>
        <v>#N/A</v>
      </c>
      <c r="G95" s="43" t="e">
        <f>IF(VLOOKUP($B95,'[2] Current Investment Portfolios'!$C$1:$R$65536,4)="","",VLOOKUP($B95,'[2] Current Investment Portfolios'!$C$1:$R$65536,4,FALSE))</f>
        <v>#N/A</v>
      </c>
      <c r="H95" s="43" t="e">
        <f>IF(VLOOKUP($B95,'[2] Current Investment Portfolios'!$C$1:$R$65536,11)="","",VLOOKUP($B95,'[2] Current Investment Portfolios'!$C$1:$R$65536,11,FALSE))</f>
        <v>#N/A</v>
      </c>
      <c r="I95" s="43" t="e">
        <f>IF(VLOOKUP($B95,'[2] Current Investment Portfolios'!$C$1:$R$65536,5)="","",VLOOKUP($B95,'[2] Current Investment Portfolios'!$C$1:$R$65536,5,FALSE))</f>
        <v>#N/A</v>
      </c>
      <c r="J95" s="43" t="e">
        <f>IF(VLOOKUP($B95,'[2] Current Investment Portfolios'!$C$1:$R$65536,12)="","",VLOOKUP($B95,'[2] Current Investment Portfolios'!$C$1:$R$65536,12,FALSE))</f>
        <v>#N/A</v>
      </c>
      <c r="K95" s="43" t="e">
        <f>IF(VLOOKUP($B95,'[2] Current Investment Portfolios'!$C$1:$R$65536,6)="","",VLOOKUP($B95,'[2] Current Investment Portfolios'!$C$1:$R$65536,6,FALSE))</f>
        <v>#N/A</v>
      </c>
      <c r="L95" s="43" t="e">
        <f>IF(VLOOKUP($B95,'[2] Current Investment Portfolios'!$C$1:$R$65536,13)="","",VLOOKUP($B95,'[2] Current Investment Portfolios'!$C$1:$R$65536,13,FALSE))</f>
        <v>#N/A</v>
      </c>
      <c r="M95" s="43" t="e">
        <f>IF(VLOOKUP($B95,'[2] Current Investment Portfolios'!$C$1:$R$65536,7)="","",VLOOKUP($B95,'[2] Current Investment Portfolios'!$C$1:$R$65536,7,FALSE))</f>
        <v>#N/A</v>
      </c>
      <c r="N95" s="43" t="e">
        <f>IF(VLOOKUP($B95,'[2] Current Investment Portfolios'!$C$1:$R$65536,14)="","",VLOOKUP($B95,'[2] Current Investment Portfolios'!$C$1:$R$65536,14,FALSE))</f>
        <v>#N/A</v>
      </c>
      <c r="O95" s="43" t="e">
        <f>IF(VLOOKUP($B95,'[2] Current Investment Portfolios'!$C$1:$R$65536,8)="","",VLOOKUP($B95,'[2] Current Investment Portfolios'!$C$1:$R$65536,8,FALSE))</f>
        <v>#N/A</v>
      </c>
      <c r="P95" s="43" t="e">
        <f>IF(VLOOKUP($B95,'[2] Current Investment Portfolios'!$C$1:$R$65536,15)="","",VLOOKUP($B95,'[2] Current Investment Portfolios'!$C$1:$R$65536,15,FALSE))</f>
        <v>#N/A</v>
      </c>
      <c r="Q95" s="43" t="e">
        <f>IF(VLOOKUP($B95,'[2] Current Investment Portfolios'!$C$1:$R$65536,9)="","",VLOOKUP($B95,'[2] Current Investment Portfolios'!$C$1:$R$65536,9,FALSE))</f>
        <v>#N/A</v>
      </c>
      <c r="R95" s="43" t="e">
        <f>IF(VLOOKUP($B95,'[2] Current Investment Portfolios'!$C$1:$R$65536,16)="","",VLOOKUP($B95,'[2] Current Investment Portfolios'!$C$1:$R$65536,16,FALSE))</f>
        <v>#N/A</v>
      </c>
      <c r="S95" s="29">
        <f>VLOOKUP(B95,'[1]BuySell Data'!$A:$E,5,FALSE)</f>
        <v>3.0999999999999999E-3</v>
      </c>
      <c r="T95" s="27" t="str">
        <f>VLOOKUP(B95,'[1]Investment Managers'!$A:$B,2,FALSE)</f>
        <v>Pendal Group Ltd</v>
      </c>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row>
    <row r="96" spans="1:237" s="2" customFormat="1" x14ac:dyDescent="0.25">
      <c r="A96" s="16" t="s">
        <v>152</v>
      </c>
      <c r="B96" s="35" t="s">
        <v>132</v>
      </c>
      <c r="C96" s="32" t="s">
        <v>873</v>
      </c>
      <c r="D96" s="29">
        <f>VLOOKUP(B96,'[1]ICR Data'!$A:$E,5,FALSE)</f>
        <v>6.8000000000000005E-3</v>
      </c>
      <c r="E96" s="43" t="str">
        <f>IF(VLOOKUP($B96,'[2] Current Investment Portfolios'!$C$1:$R$65536,3)="","",VLOOKUP($B96,'[2] Current Investment Portfolios'!$C$1:$R$65536,3,FALSE))</f>
        <v/>
      </c>
      <c r="F96" s="43" t="str">
        <f>IF(VLOOKUP($B96,'[2] Current Investment Portfolios'!$C$1:$R$65536,10)="","",VLOOKUP($B96,'[2] Current Investment Portfolios'!$C$1:$R$65536,10,FALSE))</f>
        <v/>
      </c>
      <c r="G96" s="43" t="str">
        <f>IF(VLOOKUP($B96,'[2] Current Investment Portfolios'!$C$1:$R$65536,4)="","",VLOOKUP($B96,'[2] Current Investment Portfolios'!$C$1:$R$65536,4,FALSE))</f>
        <v/>
      </c>
      <c r="H96" s="43" t="str">
        <f>IF(VLOOKUP($B96,'[2] Current Investment Portfolios'!$C$1:$R$65536,11)="","",VLOOKUP($B96,'[2] Current Investment Portfolios'!$C$1:$R$65536,11,FALSE))</f>
        <v/>
      </c>
      <c r="I96" s="43" t="str">
        <f>IF(VLOOKUP($B96,'[2] Current Investment Portfolios'!$C$1:$R$65536,5)="","",VLOOKUP($B96,'[2] Current Investment Portfolios'!$C$1:$R$65536,5,FALSE))</f>
        <v/>
      </c>
      <c r="J96" s="43" t="str">
        <f>IF(VLOOKUP($B96,'[2] Current Investment Portfolios'!$C$1:$R$65536,12)="","",VLOOKUP($B96,'[2] Current Investment Portfolios'!$C$1:$R$65536,12,FALSE))</f>
        <v/>
      </c>
      <c r="K96" s="43" t="str">
        <f>IF(VLOOKUP($B96,'[2] Current Investment Portfolios'!$C$1:$R$65536,6)="","",VLOOKUP($B96,'[2] Current Investment Portfolios'!$C$1:$R$65536,6,FALSE))</f>
        <v/>
      </c>
      <c r="L96" s="43" t="str">
        <f>IF(VLOOKUP($B96,'[2] Current Investment Portfolios'!$C$1:$R$65536,13)="","",VLOOKUP($B96,'[2] Current Investment Portfolios'!$C$1:$R$65536,13,FALSE))</f>
        <v/>
      </c>
      <c r="M96" s="43" t="str">
        <f>IF(VLOOKUP($B96,'[2] Current Investment Portfolios'!$C$1:$R$65536,7)="","",VLOOKUP($B96,'[2] Current Investment Portfolios'!$C$1:$R$65536,7,FALSE))</f>
        <v/>
      </c>
      <c r="N96" s="43" t="str">
        <f>IF(VLOOKUP($B96,'[2] Current Investment Portfolios'!$C$1:$R$65536,14)="","",VLOOKUP($B96,'[2] Current Investment Portfolios'!$C$1:$R$65536,14,FALSE))</f>
        <v/>
      </c>
      <c r="O96" s="43" t="str">
        <f>IF(VLOOKUP($B96,'[2] Current Investment Portfolios'!$C$1:$R$65536,8)="","",VLOOKUP($B96,'[2] Current Investment Portfolios'!$C$1:$R$65536,8,FALSE))</f>
        <v/>
      </c>
      <c r="P96" s="43" t="str">
        <f>IF(VLOOKUP($B96,'[2] Current Investment Portfolios'!$C$1:$R$65536,15)="","",VLOOKUP($B96,'[2] Current Investment Portfolios'!$C$1:$R$65536,15,FALSE))</f>
        <v/>
      </c>
      <c r="Q96" s="43" t="str">
        <f>IF(VLOOKUP($B96,'[2] Current Investment Portfolios'!$C$1:$R$65536,9)="","",VLOOKUP($B96,'[2] Current Investment Portfolios'!$C$1:$R$65536,9,FALSE))</f>
        <v/>
      </c>
      <c r="R96" s="43" t="str">
        <f>IF(VLOOKUP($B96,'[2] Current Investment Portfolios'!$C$1:$R$65536,16)="","",VLOOKUP($B96,'[2] Current Investment Portfolios'!$C$1:$R$65536,16,FALSE))</f>
        <v/>
      </c>
      <c r="S96" s="29">
        <f>VLOOKUP(B96,'[1]BuySell Data'!$A:$E,5,FALSE)</f>
        <v>2.5999999999999999E-3</v>
      </c>
      <c r="T96" s="27" t="str">
        <f>VLOOKUP(B96,'[1]Investment Managers'!$A:$B,2,FALSE)</f>
        <v>Perpetual Investment Management Ltd</v>
      </c>
    </row>
    <row r="97" spans="1:20" s="2" customFormat="1" x14ac:dyDescent="0.25">
      <c r="A97" s="16" t="s">
        <v>459</v>
      </c>
      <c r="B97" s="35" t="s">
        <v>374</v>
      </c>
      <c r="C97" s="32" t="s">
        <v>873</v>
      </c>
      <c r="D97" s="29">
        <f>VLOOKUP(B97,'[1]ICR Data'!$A:$E,5,FALSE)</f>
        <v>9.7000000000000003E-3</v>
      </c>
      <c r="E97" s="43" t="str">
        <f>IF(VLOOKUP($B97,'[2] Current Investment Portfolios'!$C$1:$R$65536,3)="","",VLOOKUP($B97,'[2] Current Investment Portfolios'!$C$1:$R$65536,3,FALSE))</f>
        <v/>
      </c>
      <c r="F97" s="43" t="str">
        <f>IF(VLOOKUP($B97,'[2] Current Investment Portfolios'!$C$1:$R$65536,10)="","",VLOOKUP($B97,'[2] Current Investment Portfolios'!$C$1:$R$65536,10,FALSE))</f>
        <v/>
      </c>
      <c r="G97" s="43" t="str">
        <f>IF(VLOOKUP($B97,'[2] Current Investment Portfolios'!$C$1:$R$65536,4)="","",VLOOKUP($B97,'[2] Current Investment Portfolios'!$C$1:$R$65536,4,FALSE))</f>
        <v/>
      </c>
      <c r="H97" s="43" t="str">
        <f>IF(VLOOKUP($B97,'[2] Current Investment Portfolios'!$C$1:$R$65536,11)="","",VLOOKUP($B97,'[2] Current Investment Portfolios'!$C$1:$R$65536,11,FALSE))</f>
        <v/>
      </c>
      <c r="I97" s="43" t="str">
        <f>IF(VLOOKUP($B97,'[2] Current Investment Portfolios'!$C$1:$R$65536,5)="","",VLOOKUP($B97,'[2] Current Investment Portfolios'!$C$1:$R$65536,5,FALSE))</f>
        <v/>
      </c>
      <c r="J97" s="43" t="str">
        <f>IF(VLOOKUP($B97,'[2] Current Investment Portfolios'!$C$1:$R$65536,12)="","",VLOOKUP($B97,'[2] Current Investment Portfolios'!$C$1:$R$65536,12,FALSE))</f>
        <v/>
      </c>
      <c r="K97" s="43" t="str">
        <f>IF(VLOOKUP($B97,'[2] Current Investment Portfolios'!$C$1:$R$65536,6)="","",VLOOKUP($B97,'[2] Current Investment Portfolios'!$C$1:$R$65536,6,FALSE))</f>
        <v/>
      </c>
      <c r="L97" s="43" t="str">
        <f>IF(VLOOKUP($B97,'[2] Current Investment Portfolios'!$C$1:$R$65536,13)="","",VLOOKUP($B97,'[2] Current Investment Portfolios'!$C$1:$R$65536,13,FALSE))</f>
        <v/>
      </c>
      <c r="M97" s="43" t="str">
        <f>IF(VLOOKUP($B97,'[2] Current Investment Portfolios'!$C$1:$R$65536,7)="","",VLOOKUP($B97,'[2] Current Investment Portfolios'!$C$1:$R$65536,7,FALSE))</f>
        <v/>
      </c>
      <c r="N97" s="43" t="str">
        <f>IF(VLOOKUP($B97,'[2] Current Investment Portfolios'!$C$1:$R$65536,14)="","",VLOOKUP($B97,'[2] Current Investment Portfolios'!$C$1:$R$65536,14,FALSE))</f>
        <v/>
      </c>
      <c r="O97" s="43" t="str">
        <f>IF(VLOOKUP($B97,'[2] Current Investment Portfolios'!$C$1:$R$65536,8)="","",VLOOKUP($B97,'[2] Current Investment Portfolios'!$C$1:$R$65536,8,FALSE))</f>
        <v/>
      </c>
      <c r="P97" s="43" t="str">
        <f>IF(VLOOKUP($B97,'[2] Current Investment Portfolios'!$C$1:$R$65536,15)="","",VLOOKUP($B97,'[2] Current Investment Portfolios'!$C$1:$R$65536,15,FALSE))</f>
        <v/>
      </c>
      <c r="Q97" s="43" t="str">
        <f>IF(VLOOKUP($B97,'[2] Current Investment Portfolios'!$C$1:$R$65536,9)="","",VLOOKUP($B97,'[2] Current Investment Portfolios'!$C$1:$R$65536,9,FALSE))</f>
        <v/>
      </c>
      <c r="R97" s="43" t="str">
        <f>IF(VLOOKUP($B97,'[2] Current Investment Portfolios'!$C$1:$R$65536,16)="","",VLOOKUP($B97,'[2] Current Investment Portfolios'!$C$1:$R$65536,16,FALSE))</f>
        <v/>
      </c>
      <c r="S97" s="29">
        <f>VLOOKUP(B97,'[1]BuySell Data'!$A:$E,5,FALSE)</f>
        <v>3.8E-3</v>
      </c>
      <c r="T97" s="27" t="str">
        <f>VLOOKUP(B97,'[1]Investment Managers'!$A:$B,2,FALSE)</f>
        <v>Russell Investment Management Limited</v>
      </c>
    </row>
    <row r="98" spans="1:20" s="2" customFormat="1" x14ac:dyDescent="0.25">
      <c r="A98" s="16" t="s">
        <v>1392</v>
      </c>
      <c r="B98" s="35" t="s">
        <v>1391</v>
      </c>
      <c r="C98" s="32" t="s">
        <v>873</v>
      </c>
      <c r="D98" s="29">
        <f>VLOOKUP(B98,'[1]ICR Data'!$A:$E,5,FALSE)</f>
        <v>9.7000000000000003E-3</v>
      </c>
      <c r="E98" s="43" t="str">
        <f>IF(VLOOKUP($B98,'[2] Current Investment Portfolios'!$C$1:$R$65536,3)="","",VLOOKUP($B98,'[2] Current Investment Portfolios'!$C$1:$R$65536,3,FALSE))</f>
        <v/>
      </c>
      <c r="F98" s="43" t="str">
        <f>IF(VLOOKUP($B98,'[2] Current Investment Portfolios'!$C$1:$R$65536,10)="","",VLOOKUP($B98,'[2] Current Investment Portfolios'!$C$1:$R$65536,10,FALSE))</f>
        <v/>
      </c>
      <c r="G98" s="43" t="str">
        <f>IF(VLOOKUP($B98,'[2] Current Investment Portfolios'!$C$1:$R$65536,4)="","",VLOOKUP($B98,'[2] Current Investment Portfolios'!$C$1:$R$65536,4,FALSE))</f>
        <v/>
      </c>
      <c r="H98" s="43" t="str">
        <f>IF(VLOOKUP($B98,'[2] Current Investment Portfolios'!$C$1:$R$65536,11)="","",VLOOKUP($B98,'[2] Current Investment Portfolios'!$C$1:$R$65536,11,FALSE))</f>
        <v/>
      </c>
      <c r="I98" s="43" t="str">
        <f>IF(VLOOKUP($B98,'[2] Current Investment Portfolios'!$C$1:$R$65536,5)="","",VLOOKUP($B98,'[2] Current Investment Portfolios'!$C$1:$R$65536,5,FALSE))</f>
        <v/>
      </c>
      <c r="J98" s="43" t="str">
        <f>IF(VLOOKUP($B98,'[2] Current Investment Portfolios'!$C$1:$R$65536,12)="","",VLOOKUP($B98,'[2] Current Investment Portfolios'!$C$1:$R$65536,12,FALSE))</f>
        <v/>
      </c>
      <c r="K98" s="43" t="str">
        <f>IF(VLOOKUP($B98,'[2] Current Investment Portfolios'!$C$1:$R$65536,6)="","",VLOOKUP($B98,'[2] Current Investment Portfolios'!$C$1:$R$65536,6,FALSE))</f>
        <v/>
      </c>
      <c r="L98" s="43" t="str">
        <f>IF(VLOOKUP($B98,'[2] Current Investment Portfolios'!$C$1:$R$65536,13)="","",VLOOKUP($B98,'[2] Current Investment Portfolios'!$C$1:$R$65536,13,FALSE))</f>
        <v/>
      </c>
      <c r="M98" s="43" t="str">
        <f>IF(VLOOKUP($B98,'[2] Current Investment Portfolios'!$C$1:$R$65536,7)="","",VLOOKUP($B98,'[2] Current Investment Portfolios'!$C$1:$R$65536,7,FALSE))</f>
        <v/>
      </c>
      <c r="N98" s="43" t="str">
        <f>IF(VLOOKUP($B98,'[2] Current Investment Portfolios'!$C$1:$R$65536,14)="","",VLOOKUP($B98,'[2] Current Investment Portfolios'!$C$1:$R$65536,14,FALSE))</f>
        <v/>
      </c>
      <c r="O98" s="43" t="str">
        <f>IF(VLOOKUP($B98,'[2] Current Investment Portfolios'!$C$1:$R$65536,8)="","",VLOOKUP($B98,'[2] Current Investment Portfolios'!$C$1:$R$65536,8,FALSE))</f>
        <v/>
      </c>
      <c r="P98" s="43" t="str">
        <f>IF(VLOOKUP($B98,'[2] Current Investment Portfolios'!$C$1:$R$65536,15)="","",VLOOKUP($B98,'[2] Current Investment Portfolios'!$C$1:$R$65536,15,FALSE))</f>
        <v/>
      </c>
      <c r="Q98" s="43" t="str">
        <f>IF(VLOOKUP($B98,'[2] Current Investment Portfolios'!$C$1:$R$65536,9)="","",VLOOKUP($B98,'[2] Current Investment Portfolios'!$C$1:$R$65536,9,FALSE))</f>
        <v/>
      </c>
      <c r="R98" s="43" t="str">
        <f>IF(VLOOKUP($B98,'[2] Current Investment Portfolios'!$C$1:$R$65536,16)="","",VLOOKUP($B98,'[2] Current Investment Portfolios'!$C$1:$R$65536,16,FALSE))</f>
        <v/>
      </c>
      <c r="S98" s="29">
        <f>VLOOKUP(B98,'[1]BuySell Data'!$A:$E,5,FALSE)</f>
        <v>3.8E-3</v>
      </c>
      <c r="T98" s="27" t="str">
        <f>VLOOKUP(B98,'[1]Investment Managers'!$A:$B,2,FALSE)</f>
        <v>Russell Investment Management Limited</v>
      </c>
    </row>
    <row r="99" spans="1:20" s="2" customFormat="1" x14ac:dyDescent="0.25">
      <c r="A99" s="16" t="s">
        <v>460</v>
      </c>
      <c r="B99" s="35" t="s">
        <v>375</v>
      </c>
      <c r="C99" s="32" t="s">
        <v>873</v>
      </c>
      <c r="D99" s="29">
        <f>VLOOKUP(B99,'[1]ICR Data'!$A:$E,5,FALSE)</f>
        <v>9.6999999999999986E-3</v>
      </c>
      <c r="E99" s="43" t="str">
        <f>IF(VLOOKUP($B99,'[2] Current Investment Portfolios'!$C$1:$R$65536,3)="","",VLOOKUP($B99,'[2] Current Investment Portfolios'!$C$1:$R$65536,3,FALSE))</f>
        <v/>
      </c>
      <c r="F99" s="43" t="str">
        <f>IF(VLOOKUP($B99,'[2] Current Investment Portfolios'!$C$1:$R$65536,10)="","",VLOOKUP($B99,'[2] Current Investment Portfolios'!$C$1:$R$65536,10,FALSE))</f>
        <v/>
      </c>
      <c r="G99" s="43" t="str">
        <f>IF(VLOOKUP($B99,'[2] Current Investment Portfolios'!$C$1:$R$65536,4)="","",VLOOKUP($B99,'[2] Current Investment Portfolios'!$C$1:$R$65536,4,FALSE))</f>
        <v/>
      </c>
      <c r="H99" s="43" t="str">
        <f>IF(VLOOKUP($B99,'[2] Current Investment Portfolios'!$C$1:$R$65536,11)="","",VLOOKUP($B99,'[2] Current Investment Portfolios'!$C$1:$R$65536,11,FALSE))</f>
        <v/>
      </c>
      <c r="I99" s="43" t="str">
        <f>IF(VLOOKUP($B99,'[2] Current Investment Portfolios'!$C$1:$R$65536,5)="","",VLOOKUP($B99,'[2] Current Investment Portfolios'!$C$1:$R$65536,5,FALSE))</f>
        <v/>
      </c>
      <c r="J99" s="43" t="str">
        <f>IF(VLOOKUP($B99,'[2] Current Investment Portfolios'!$C$1:$R$65536,12)="","",VLOOKUP($B99,'[2] Current Investment Portfolios'!$C$1:$R$65536,12,FALSE))</f>
        <v/>
      </c>
      <c r="K99" s="43" t="str">
        <f>IF(VLOOKUP($B99,'[2] Current Investment Portfolios'!$C$1:$R$65536,6)="","",VLOOKUP($B99,'[2] Current Investment Portfolios'!$C$1:$R$65536,6,FALSE))</f>
        <v/>
      </c>
      <c r="L99" s="43" t="str">
        <f>IF(VLOOKUP($B99,'[2] Current Investment Portfolios'!$C$1:$R$65536,13)="","",VLOOKUP($B99,'[2] Current Investment Portfolios'!$C$1:$R$65536,13,FALSE))</f>
        <v/>
      </c>
      <c r="M99" s="43" t="str">
        <f>IF(VLOOKUP($B99,'[2] Current Investment Portfolios'!$C$1:$R$65536,7)="","",VLOOKUP($B99,'[2] Current Investment Portfolios'!$C$1:$R$65536,7,FALSE))</f>
        <v/>
      </c>
      <c r="N99" s="43" t="str">
        <f>IF(VLOOKUP($B99,'[2] Current Investment Portfolios'!$C$1:$R$65536,14)="","",VLOOKUP($B99,'[2] Current Investment Portfolios'!$C$1:$R$65536,14,FALSE))</f>
        <v/>
      </c>
      <c r="O99" s="43" t="str">
        <f>IF(VLOOKUP($B99,'[2] Current Investment Portfolios'!$C$1:$R$65536,8)="","",VLOOKUP($B99,'[2] Current Investment Portfolios'!$C$1:$R$65536,8,FALSE))</f>
        <v/>
      </c>
      <c r="P99" s="43" t="str">
        <f>IF(VLOOKUP($B99,'[2] Current Investment Portfolios'!$C$1:$R$65536,15)="","",VLOOKUP($B99,'[2] Current Investment Portfolios'!$C$1:$R$65536,15,FALSE))</f>
        <v/>
      </c>
      <c r="Q99" s="43" t="str">
        <f>IF(VLOOKUP($B99,'[2] Current Investment Portfolios'!$C$1:$R$65536,9)="","",VLOOKUP($B99,'[2] Current Investment Portfolios'!$C$1:$R$65536,9,FALSE))</f>
        <v/>
      </c>
      <c r="R99" s="43" t="str">
        <f>IF(VLOOKUP($B99,'[2] Current Investment Portfolios'!$C$1:$R$65536,16)="","",VLOOKUP($B99,'[2] Current Investment Portfolios'!$C$1:$R$65536,16,FALSE))</f>
        <v/>
      </c>
      <c r="S99" s="29">
        <f>VLOOKUP(B99,'[1]BuySell Data'!$A:$E,5,FALSE)</f>
        <v>3.2000000000000002E-3</v>
      </c>
      <c r="T99" s="27" t="str">
        <f>VLOOKUP(B99,'[1]Investment Managers'!$A:$B,2,FALSE)</f>
        <v>Russell Investment Management Limited</v>
      </c>
    </row>
    <row r="100" spans="1:20" s="2" customFormat="1" x14ac:dyDescent="0.25">
      <c r="A100" s="16" t="s">
        <v>1394</v>
      </c>
      <c r="B100" s="35" t="s">
        <v>1393</v>
      </c>
      <c r="C100" s="32" t="s">
        <v>873</v>
      </c>
      <c r="D100" s="29">
        <f>VLOOKUP(B100,'[1]ICR Data'!$A:$E,5,FALSE)</f>
        <v>1.0699999999999999E-2</v>
      </c>
      <c r="E100" s="43" t="str">
        <f>IF(VLOOKUP($B100,'[2] Current Investment Portfolios'!$C$1:$R$65536,3)="","",VLOOKUP($B100,'[2] Current Investment Portfolios'!$C$1:$R$65536,3,FALSE))</f>
        <v/>
      </c>
      <c r="F100" s="43" t="str">
        <f>IF(VLOOKUP($B100,'[2] Current Investment Portfolios'!$C$1:$R$65536,10)="","",VLOOKUP($B100,'[2] Current Investment Portfolios'!$C$1:$R$65536,10,FALSE))</f>
        <v/>
      </c>
      <c r="G100" s="43" t="str">
        <f>IF(VLOOKUP($B100,'[2] Current Investment Portfolios'!$C$1:$R$65536,4)="","",VLOOKUP($B100,'[2] Current Investment Portfolios'!$C$1:$R$65536,4,FALSE))</f>
        <v/>
      </c>
      <c r="H100" s="43" t="str">
        <f>IF(VLOOKUP($B100,'[2] Current Investment Portfolios'!$C$1:$R$65536,11)="","",VLOOKUP($B100,'[2] Current Investment Portfolios'!$C$1:$R$65536,11,FALSE))</f>
        <v/>
      </c>
      <c r="I100" s="43" t="str">
        <f>IF(VLOOKUP($B100,'[2] Current Investment Portfolios'!$C$1:$R$65536,5)="","",VLOOKUP($B100,'[2] Current Investment Portfolios'!$C$1:$R$65536,5,FALSE))</f>
        <v/>
      </c>
      <c r="J100" s="43" t="str">
        <f>IF(VLOOKUP($B100,'[2] Current Investment Portfolios'!$C$1:$R$65536,12)="","",VLOOKUP($B100,'[2] Current Investment Portfolios'!$C$1:$R$65536,12,FALSE))</f>
        <v/>
      </c>
      <c r="K100" s="43" t="str">
        <f>IF(VLOOKUP($B100,'[2] Current Investment Portfolios'!$C$1:$R$65536,6)="","",VLOOKUP($B100,'[2] Current Investment Portfolios'!$C$1:$R$65536,6,FALSE))</f>
        <v/>
      </c>
      <c r="L100" s="43" t="str">
        <f>IF(VLOOKUP($B100,'[2] Current Investment Portfolios'!$C$1:$R$65536,13)="","",VLOOKUP($B100,'[2] Current Investment Portfolios'!$C$1:$R$65536,13,FALSE))</f>
        <v/>
      </c>
      <c r="M100" s="43" t="str">
        <f>IF(VLOOKUP($B100,'[2] Current Investment Portfolios'!$C$1:$R$65536,7)="","",VLOOKUP($B100,'[2] Current Investment Portfolios'!$C$1:$R$65536,7,FALSE))</f>
        <v/>
      </c>
      <c r="N100" s="43" t="str">
        <f>IF(VLOOKUP($B100,'[2] Current Investment Portfolios'!$C$1:$R$65536,14)="","",VLOOKUP($B100,'[2] Current Investment Portfolios'!$C$1:$R$65536,14,FALSE))</f>
        <v/>
      </c>
      <c r="O100" s="43" t="str">
        <f>IF(VLOOKUP($B100,'[2] Current Investment Portfolios'!$C$1:$R$65536,8)="","",VLOOKUP($B100,'[2] Current Investment Portfolios'!$C$1:$R$65536,8,FALSE))</f>
        <v/>
      </c>
      <c r="P100" s="43" t="str">
        <f>IF(VLOOKUP($B100,'[2] Current Investment Portfolios'!$C$1:$R$65536,15)="","",VLOOKUP($B100,'[2] Current Investment Portfolios'!$C$1:$R$65536,15,FALSE))</f>
        <v/>
      </c>
      <c r="Q100" s="43" t="str">
        <f>IF(VLOOKUP($B100,'[2] Current Investment Portfolios'!$C$1:$R$65536,9)="","",VLOOKUP($B100,'[2] Current Investment Portfolios'!$C$1:$R$65536,9,FALSE))</f>
        <v/>
      </c>
      <c r="R100" s="43" t="str">
        <f>IF(VLOOKUP($B100,'[2] Current Investment Portfolios'!$C$1:$R$65536,16)="","",VLOOKUP($B100,'[2] Current Investment Portfolios'!$C$1:$R$65536,16,FALSE))</f>
        <v/>
      </c>
      <c r="S100" s="29">
        <f>VLOOKUP(B100,'[1]BuySell Data'!$A:$E,5,FALSE)</f>
        <v>3.2000000000000002E-3</v>
      </c>
      <c r="T100" s="27" t="str">
        <f>VLOOKUP(B100,'[1]Investment Managers'!$A:$B,2,FALSE)</f>
        <v>Russell Investment Management Limited</v>
      </c>
    </row>
    <row r="101" spans="1:20" s="2" customFormat="1" x14ac:dyDescent="0.25">
      <c r="A101" s="16" t="s">
        <v>1320</v>
      </c>
      <c r="B101" s="35" t="s">
        <v>1319</v>
      </c>
      <c r="C101" s="32" t="s">
        <v>873</v>
      </c>
      <c r="D101" s="29">
        <f>VLOOKUP(B101,'[1]ICR Data'!$A:$E,5,FALSE)</f>
        <v>1.1200000000000002E-2</v>
      </c>
      <c r="E101" s="43" t="str">
        <f>IF(VLOOKUP($B101,'[2] Current Investment Portfolios'!$C$1:$R$65536,3)="","",VLOOKUP($B101,'[2] Current Investment Portfolios'!$C$1:$R$65536,3,FALSE))</f>
        <v/>
      </c>
      <c r="F101" s="43" t="str">
        <f>IF(VLOOKUP($B101,'[2] Current Investment Portfolios'!$C$1:$R$65536,10)="","",VLOOKUP($B101,'[2] Current Investment Portfolios'!$C$1:$R$65536,10,FALSE))</f>
        <v/>
      </c>
      <c r="G101" s="43" t="str">
        <f>IF(VLOOKUP($B101,'[2] Current Investment Portfolios'!$C$1:$R$65536,4)="","",VLOOKUP($B101,'[2] Current Investment Portfolios'!$C$1:$R$65536,4,FALSE))</f>
        <v/>
      </c>
      <c r="H101" s="43" t="str">
        <f>IF(VLOOKUP($B101,'[2] Current Investment Portfolios'!$C$1:$R$65536,11)="","",VLOOKUP($B101,'[2] Current Investment Portfolios'!$C$1:$R$65536,11,FALSE))</f>
        <v/>
      </c>
      <c r="I101" s="43" t="str">
        <f>IF(VLOOKUP($B101,'[2] Current Investment Portfolios'!$C$1:$R$65536,5)="","",VLOOKUP($B101,'[2] Current Investment Portfolios'!$C$1:$R$65536,5,FALSE))</f>
        <v/>
      </c>
      <c r="J101" s="43" t="str">
        <f>IF(VLOOKUP($B101,'[2] Current Investment Portfolios'!$C$1:$R$65536,12)="","",VLOOKUP($B101,'[2] Current Investment Portfolios'!$C$1:$R$65536,12,FALSE))</f>
        <v/>
      </c>
      <c r="K101" s="43" t="str">
        <f>IF(VLOOKUP($B101,'[2] Current Investment Portfolios'!$C$1:$R$65536,6)="","",VLOOKUP($B101,'[2] Current Investment Portfolios'!$C$1:$R$65536,6,FALSE))</f>
        <v/>
      </c>
      <c r="L101" s="43" t="str">
        <f>IF(VLOOKUP($B101,'[2] Current Investment Portfolios'!$C$1:$R$65536,13)="","",VLOOKUP($B101,'[2] Current Investment Portfolios'!$C$1:$R$65536,13,FALSE))</f>
        <v/>
      </c>
      <c r="M101" s="43" t="str">
        <f>IF(VLOOKUP($B101,'[2] Current Investment Portfolios'!$C$1:$R$65536,7)="","",VLOOKUP($B101,'[2] Current Investment Portfolios'!$C$1:$R$65536,7,FALSE))</f>
        <v/>
      </c>
      <c r="N101" s="43" t="str">
        <f>IF(VLOOKUP($B101,'[2] Current Investment Portfolios'!$C$1:$R$65536,14)="","",VLOOKUP($B101,'[2] Current Investment Portfolios'!$C$1:$R$65536,14,FALSE))</f>
        <v/>
      </c>
      <c r="O101" s="43" t="str">
        <f>IF(VLOOKUP($B101,'[2] Current Investment Portfolios'!$C$1:$R$65536,8)="","",VLOOKUP($B101,'[2] Current Investment Portfolios'!$C$1:$R$65536,8,FALSE))</f>
        <v/>
      </c>
      <c r="P101" s="43" t="str">
        <f>IF(VLOOKUP($B101,'[2] Current Investment Portfolios'!$C$1:$R$65536,15)="","",VLOOKUP($B101,'[2] Current Investment Portfolios'!$C$1:$R$65536,15,FALSE))</f>
        <v/>
      </c>
      <c r="Q101" s="43" t="str">
        <f>IF(VLOOKUP($B101,'[2] Current Investment Portfolios'!$C$1:$R$65536,9)="","",VLOOKUP($B101,'[2] Current Investment Portfolios'!$C$1:$R$65536,9,FALSE))</f>
        <v/>
      </c>
      <c r="R101" s="43" t="str">
        <f>IF(VLOOKUP($B101,'[2] Current Investment Portfolios'!$C$1:$R$65536,16)="","",VLOOKUP($B101,'[2] Current Investment Portfolios'!$C$1:$R$65536,16,FALSE))</f>
        <v/>
      </c>
      <c r="S101" s="29">
        <f>VLOOKUP(B101,'[1]BuySell Data'!$A:$E,5,FALSE)</f>
        <v>4.3E-3</v>
      </c>
      <c r="T101" s="27" t="str">
        <f>VLOOKUP(B101,'[1]Investment Managers'!$A:$B,2,FALSE)</f>
        <v>Russell Investment Management Limited</v>
      </c>
    </row>
    <row r="102" spans="1:20" s="2" customFormat="1" x14ac:dyDescent="0.25">
      <c r="A102" s="16" t="s">
        <v>461</v>
      </c>
      <c r="B102" s="35" t="s">
        <v>319</v>
      </c>
      <c r="C102" s="32" t="s">
        <v>873</v>
      </c>
      <c r="D102" s="29">
        <f>VLOOKUP(B102,'[1]ICR Data'!$A:$E,5,FALSE)</f>
        <v>1.0900000000000002E-2</v>
      </c>
      <c r="E102" s="43" t="str">
        <f>IF(VLOOKUP($B102,'[2] Current Investment Portfolios'!$C$1:$R$65536,3)="","",VLOOKUP($B102,'[2] Current Investment Portfolios'!$C$1:$R$65536,3,FALSE))</f>
        <v/>
      </c>
      <c r="F102" s="43" t="str">
        <f>IF(VLOOKUP($B102,'[2] Current Investment Portfolios'!$C$1:$R$65536,10)="","",VLOOKUP($B102,'[2] Current Investment Portfolios'!$C$1:$R$65536,10,FALSE))</f>
        <v/>
      </c>
      <c r="G102" s="43" t="str">
        <f>IF(VLOOKUP($B102,'[2] Current Investment Portfolios'!$C$1:$R$65536,4)="","",VLOOKUP($B102,'[2] Current Investment Portfolios'!$C$1:$R$65536,4,FALSE))</f>
        <v/>
      </c>
      <c r="H102" s="43" t="str">
        <f>IF(VLOOKUP($B102,'[2] Current Investment Portfolios'!$C$1:$R$65536,11)="","",VLOOKUP($B102,'[2] Current Investment Portfolios'!$C$1:$R$65536,11,FALSE))</f>
        <v/>
      </c>
      <c r="I102" s="43" t="str">
        <f>IF(VLOOKUP($B102,'[2] Current Investment Portfolios'!$C$1:$R$65536,5)="","",VLOOKUP($B102,'[2] Current Investment Portfolios'!$C$1:$R$65536,5,FALSE))</f>
        <v/>
      </c>
      <c r="J102" s="43" t="str">
        <f>IF(VLOOKUP($B102,'[2] Current Investment Portfolios'!$C$1:$R$65536,12)="","",VLOOKUP($B102,'[2] Current Investment Portfolios'!$C$1:$R$65536,12,FALSE))</f>
        <v/>
      </c>
      <c r="K102" s="43" t="str">
        <f>IF(VLOOKUP($B102,'[2] Current Investment Portfolios'!$C$1:$R$65536,6)="","",VLOOKUP($B102,'[2] Current Investment Portfolios'!$C$1:$R$65536,6,FALSE))</f>
        <v/>
      </c>
      <c r="L102" s="43" t="str">
        <f>IF(VLOOKUP($B102,'[2] Current Investment Portfolios'!$C$1:$R$65536,13)="","",VLOOKUP($B102,'[2] Current Investment Portfolios'!$C$1:$R$65536,13,FALSE))</f>
        <v/>
      </c>
      <c r="M102" s="43" t="str">
        <f>IF(VLOOKUP($B102,'[2] Current Investment Portfolios'!$C$1:$R$65536,7)="","",VLOOKUP($B102,'[2] Current Investment Portfolios'!$C$1:$R$65536,7,FALSE))</f>
        <v/>
      </c>
      <c r="N102" s="43" t="str">
        <f>IF(VLOOKUP($B102,'[2] Current Investment Portfolios'!$C$1:$R$65536,14)="","",VLOOKUP($B102,'[2] Current Investment Portfolios'!$C$1:$R$65536,14,FALSE))</f>
        <v/>
      </c>
      <c r="O102" s="43" t="str">
        <f>IF(VLOOKUP($B102,'[2] Current Investment Portfolios'!$C$1:$R$65536,8)="","",VLOOKUP($B102,'[2] Current Investment Portfolios'!$C$1:$R$65536,8,FALSE))</f>
        <v/>
      </c>
      <c r="P102" s="43" t="str">
        <f>IF(VLOOKUP($B102,'[2] Current Investment Portfolios'!$C$1:$R$65536,15)="","",VLOOKUP($B102,'[2] Current Investment Portfolios'!$C$1:$R$65536,15,FALSE))</f>
        <v/>
      </c>
      <c r="Q102" s="43" t="str">
        <f>IF(VLOOKUP($B102,'[2] Current Investment Portfolios'!$C$1:$R$65536,9)="","",VLOOKUP($B102,'[2] Current Investment Portfolios'!$C$1:$R$65536,9,FALSE))</f>
        <v/>
      </c>
      <c r="R102" s="43" t="str">
        <f>IF(VLOOKUP($B102,'[2] Current Investment Portfolios'!$C$1:$R$65536,16)="","",VLOOKUP($B102,'[2] Current Investment Portfolios'!$C$1:$R$65536,16,FALSE))</f>
        <v/>
      </c>
      <c r="S102" s="29">
        <f>VLOOKUP(B102,'[1]BuySell Data'!$A:$E,5,FALSE)</f>
        <v>3.8E-3</v>
      </c>
      <c r="T102" s="27" t="str">
        <f>VLOOKUP(B102,'[1]Investment Managers'!$A:$B,2,FALSE)</f>
        <v>Russell Investment Management Limited</v>
      </c>
    </row>
    <row r="103" spans="1:20" x14ac:dyDescent="0.25">
      <c r="A103" s="16" t="s">
        <v>56</v>
      </c>
      <c r="B103" s="35" t="s">
        <v>57</v>
      </c>
      <c r="C103" s="32" t="s">
        <v>873</v>
      </c>
      <c r="D103" s="29">
        <f>VLOOKUP(B103,'[1]ICR Data'!$A:$E,5,FALSE)</f>
        <v>2.8999999999999998E-3</v>
      </c>
      <c r="E103" s="43" t="str">
        <f>IF(VLOOKUP($B103,'[2] Current Investment Portfolios'!$C$1:$R$65536,3)="","",VLOOKUP($B103,'[2] Current Investment Portfolios'!$C$1:$R$65536,3,FALSE))</f>
        <v/>
      </c>
      <c r="F103" s="43" t="str">
        <f>IF(VLOOKUP($B103,'[2] Current Investment Portfolios'!$C$1:$R$65536,10)="","",VLOOKUP($B103,'[2] Current Investment Portfolios'!$C$1:$R$65536,10,FALSE))</f>
        <v/>
      </c>
      <c r="G103" s="43" t="str">
        <f>IF(VLOOKUP($B103,'[2] Current Investment Portfolios'!$C$1:$R$65536,4)="","",VLOOKUP($B103,'[2] Current Investment Portfolios'!$C$1:$R$65536,4,FALSE))</f>
        <v/>
      </c>
      <c r="H103" s="43" t="str">
        <f>IF(VLOOKUP($B103,'[2] Current Investment Portfolios'!$C$1:$R$65536,11)="","",VLOOKUP($B103,'[2] Current Investment Portfolios'!$C$1:$R$65536,11,FALSE))</f>
        <v/>
      </c>
      <c r="I103" s="43" t="str">
        <f>IF(VLOOKUP($B103,'[2] Current Investment Portfolios'!$C$1:$R$65536,5)="","",VLOOKUP($B103,'[2] Current Investment Portfolios'!$C$1:$R$65536,5,FALSE))</f>
        <v/>
      </c>
      <c r="J103" s="43" t="str">
        <f>IF(VLOOKUP($B103,'[2] Current Investment Portfolios'!$C$1:$R$65536,12)="","",VLOOKUP($B103,'[2] Current Investment Portfolios'!$C$1:$R$65536,12,FALSE))</f>
        <v/>
      </c>
      <c r="K103" s="43" t="str">
        <f>IF(VLOOKUP($B103,'[2] Current Investment Portfolios'!$C$1:$R$65536,6)="","",VLOOKUP($B103,'[2] Current Investment Portfolios'!$C$1:$R$65536,6,FALSE))</f>
        <v/>
      </c>
      <c r="L103" s="43" t="str">
        <f>IF(VLOOKUP($B103,'[2] Current Investment Portfolios'!$C$1:$R$65536,13)="","",VLOOKUP($B103,'[2] Current Investment Portfolios'!$C$1:$R$65536,13,FALSE))</f>
        <v/>
      </c>
      <c r="M103" s="43" t="str">
        <f>IF(VLOOKUP($B103,'[2] Current Investment Portfolios'!$C$1:$R$65536,7)="","",VLOOKUP($B103,'[2] Current Investment Portfolios'!$C$1:$R$65536,7,FALSE))</f>
        <v/>
      </c>
      <c r="N103" s="43" t="str">
        <f>IF(VLOOKUP($B103,'[2] Current Investment Portfolios'!$C$1:$R$65536,14)="","",VLOOKUP($B103,'[2] Current Investment Portfolios'!$C$1:$R$65536,14,FALSE))</f>
        <v/>
      </c>
      <c r="O103" s="43" t="str">
        <f>IF(VLOOKUP($B103,'[2] Current Investment Portfolios'!$C$1:$R$65536,8)="","",VLOOKUP($B103,'[2] Current Investment Portfolios'!$C$1:$R$65536,8,FALSE))</f>
        <v/>
      </c>
      <c r="P103" s="43" t="str">
        <f>IF(VLOOKUP($B103,'[2] Current Investment Portfolios'!$C$1:$R$65536,15)="","",VLOOKUP($B103,'[2] Current Investment Portfolios'!$C$1:$R$65536,15,FALSE))</f>
        <v/>
      </c>
      <c r="Q103" s="43" t="str">
        <f>IF(VLOOKUP($B103,'[2] Current Investment Portfolios'!$C$1:$R$65536,9)="","",VLOOKUP($B103,'[2] Current Investment Portfolios'!$C$1:$R$65536,9,FALSE))</f>
        <v/>
      </c>
      <c r="R103" s="43" t="str">
        <f>IF(VLOOKUP($B103,'[2] Current Investment Portfolios'!$C$1:$R$65536,16)="","",VLOOKUP($B103,'[2] Current Investment Portfolios'!$C$1:$R$65536,16,FALSE))</f>
        <v/>
      </c>
      <c r="S103" s="29">
        <f>VLOOKUP(B103,'[1]BuySell Data'!$A:$E,5,FALSE)</f>
        <v>1.6000000000000001E-3</v>
      </c>
      <c r="T103" s="27" t="str">
        <f>VLOOKUP(B103,'[1]Investment Managers'!$A:$B,2,FALSE)</f>
        <v>OnePath Funds Management Limited</v>
      </c>
    </row>
    <row r="104" spans="1:20" s="2" customFormat="1" x14ac:dyDescent="0.25">
      <c r="A104" s="31"/>
      <c r="B104" s="35"/>
      <c r="C104" s="35"/>
      <c r="D104" s="29"/>
      <c r="E104" s="43"/>
      <c r="F104" s="43"/>
      <c r="G104" s="43"/>
      <c r="H104" s="43"/>
      <c r="I104" s="43"/>
      <c r="J104" s="43"/>
      <c r="K104" s="43"/>
      <c r="L104" s="43"/>
      <c r="M104" s="43"/>
      <c r="N104" s="43"/>
      <c r="O104" s="43"/>
      <c r="P104" s="43"/>
      <c r="Q104" s="43"/>
      <c r="R104" s="43"/>
      <c r="S104" s="29"/>
      <c r="T104" s="27"/>
    </row>
    <row r="105" spans="1:20" s="2" customFormat="1" x14ac:dyDescent="0.25">
      <c r="B105" s="46" t="s">
        <v>820</v>
      </c>
      <c r="C105" s="46"/>
      <c r="D105" s="14" t="e">
        <f>MIN(D85:D103)</f>
        <v>#N/A</v>
      </c>
      <c r="E105" s="47" t="e">
        <f>MIN(E85:E103)</f>
        <v>#N/A</v>
      </c>
      <c r="F105" s="48"/>
      <c r="G105" s="47" t="e">
        <f>MIN(G85:G103)</f>
        <v>#N/A</v>
      </c>
      <c r="H105" s="48"/>
      <c r="I105" s="47" t="e">
        <f>MIN(I85:I103)</f>
        <v>#N/A</v>
      </c>
      <c r="J105" s="48"/>
      <c r="K105" s="47" t="e">
        <f>MIN(K85:K103)</f>
        <v>#N/A</v>
      </c>
      <c r="L105" s="48"/>
      <c r="M105" s="47" t="e">
        <f>MIN(M85:M103)</f>
        <v>#N/A</v>
      </c>
      <c r="N105" s="48"/>
      <c r="O105" s="47" t="e">
        <f>MIN(O85:O103)</f>
        <v>#N/A</v>
      </c>
      <c r="P105" s="48"/>
      <c r="Q105" s="47" t="e">
        <f>MIN(Q85:Q103)</f>
        <v>#N/A</v>
      </c>
      <c r="R105" s="48"/>
      <c r="S105" s="14" t="e">
        <f>MIN(S85:S103)</f>
        <v>#N/A</v>
      </c>
      <c r="T105" s="27"/>
    </row>
    <row r="106" spans="1:20" x14ac:dyDescent="0.25">
      <c r="A106" s="2"/>
      <c r="B106" s="49" t="s">
        <v>821</v>
      </c>
      <c r="C106" s="49"/>
      <c r="D106" s="14" t="e">
        <f>MAX(D85:D103)</f>
        <v>#N/A</v>
      </c>
      <c r="E106" s="48"/>
      <c r="F106" s="47" t="e">
        <f>MAX(F85:F103)</f>
        <v>#N/A</v>
      </c>
      <c r="G106" s="48"/>
      <c r="H106" s="47" t="e">
        <f>MAX(H85:H103)</f>
        <v>#N/A</v>
      </c>
      <c r="I106" s="48"/>
      <c r="J106" s="47" t="e">
        <f>MAX(J85:J103)</f>
        <v>#N/A</v>
      </c>
      <c r="K106" s="48"/>
      <c r="L106" s="47" t="e">
        <f>MAX(L85:L103)</f>
        <v>#N/A</v>
      </c>
      <c r="M106" s="48"/>
      <c r="N106" s="47" t="e">
        <f>MAX(N85:N103)</f>
        <v>#N/A</v>
      </c>
      <c r="O106" s="48"/>
      <c r="P106" s="47" t="e">
        <f>MAX(P85:P103)</f>
        <v>#N/A</v>
      </c>
      <c r="Q106" s="48"/>
      <c r="R106" s="47" t="e">
        <f>MAX(R85:R103)</f>
        <v>#N/A</v>
      </c>
      <c r="S106" s="14" t="e">
        <f>MAX(S85:S103)</f>
        <v>#N/A</v>
      </c>
      <c r="T106" s="27"/>
    </row>
    <row r="107" spans="1:20" s="2" customFormat="1" x14ac:dyDescent="0.25">
      <c r="A107" s="46" t="s">
        <v>29</v>
      </c>
      <c r="B107" s="35"/>
      <c r="C107" s="35"/>
      <c r="D107" s="29"/>
      <c r="E107" s="43"/>
      <c r="F107" s="43"/>
      <c r="G107" s="43"/>
      <c r="H107" s="43"/>
      <c r="I107" s="43"/>
      <c r="J107" s="43"/>
      <c r="K107" s="43"/>
      <c r="L107" s="43"/>
      <c r="M107" s="43"/>
      <c r="N107" s="43"/>
      <c r="O107" s="43"/>
      <c r="P107" s="43"/>
      <c r="Q107" s="43"/>
      <c r="R107" s="43"/>
      <c r="S107" s="29"/>
      <c r="T107" s="27"/>
    </row>
    <row r="108" spans="1:20" x14ac:dyDescent="0.25">
      <c r="A108" s="16" t="s">
        <v>1311</v>
      </c>
      <c r="B108" s="35" t="s">
        <v>1310</v>
      </c>
      <c r="C108" s="32" t="s">
        <v>873</v>
      </c>
      <c r="D108" s="29">
        <f>VLOOKUP(B108,'[1]ICR Data'!$A:$E,5,FALSE)</f>
        <v>4.0000000000000001E-3</v>
      </c>
      <c r="E108" s="43" t="e">
        <f>IF(VLOOKUP($B108,'[2] Current Investment Portfolios'!$C$1:$R$65536,3)="","",VLOOKUP($B108,'[2] Current Investment Portfolios'!$C$1:$R$65536,3,FALSE))</f>
        <v>#N/A</v>
      </c>
      <c r="F108" s="43" t="e">
        <f>IF(VLOOKUP($B108,'[2] Current Investment Portfolios'!$C$1:$R$65536,10)="","",VLOOKUP($B108,'[2] Current Investment Portfolios'!$C$1:$R$65536,10,FALSE))</f>
        <v>#N/A</v>
      </c>
      <c r="G108" s="43" t="e">
        <f>IF(VLOOKUP($B108,'[2] Current Investment Portfolios'!$C$1:$R$65536,4)="","",VLOOKUP($B108,'[2] Current Investment Portfolios'!$C$1:$R$65536,4,FALSE))</f>
        <v>#N/A</v>
      </c>
      <c r="H108" s="43" t="e">
        <f>IF(VLOOKUP($B108,'[2] Current Investment Portfolios'!$C$1:$R$65536,11)="","",VLOOKUP($B108,'[2] Current Investment Portfolios'!$C$1:$R$65536,11,FALSE))</f>
        <v>#N/A</v>
      </c>
      <c r="I108" s="43" t="e">
        <f>IF(VLOOKUP($B108,'[2] Current Investment Portfolios'!$C$1:$R$65536,5)="","",VLOOKUP($B108,'[2] Current Investment Portfolios'!$C$1:$R$65536,5,FALSE))</f>
        <v>#N/A</v>
      </c>
      <c r="J108" s="43" t="e">
        <f>IF(VLOOKUP($B108,'[2] Current Investment Portfolios'!$C$1:$R$65536,12)="","",VLOOKUP($B108,'[2] Current Investment Portfolios'!$C$1:$R$65536,12,FALSE))</f>
        <v>#N/A</v>
      </c>
      <c r="K108" s="43" t="e">
        <f>IF(VLOOKUP($B108,'[2] Current Investment Portfolios'!$C$1:$R$65536,6)="","",VLOOKUP($B108,'[2] Current Investment Portfolios'!$C$1:$R$65536,6,FALSE))</f>
        <v>#N/A</v>
      </c>
      <c r="L108" s="43" t="e">
        <f>IF(VLOOKUP($B108,'[2] Current Investment Portfolios'!$C$1:$R$65536,13)="","",VLOOKUP($B108,'[2] Current Investment Portfolios'!$C$1:$R$65536,13,FALSE))</f>
        <v>#N/A</v>
      </c>
      <c r="M108" s="43" t="e">
        <f>IF(VLOOKUP($B108,'[2] Current Investment Portfolios'!$C$1:$R$65536,7)="","",VLOOKUP($B108,'[2] Current Investment Portfolios'!$C$1:$R$65536,7,FALSE))</f>
        <v>#N/A</v>
      </c>
      <c r="N108" s="43" t="e">
        <f>IF(VLOOKUP($B108,'[2] Current Investment Portfolios'!$C$1:$R$65536,14)="","",VLOOKUP($B108,'[2] Current Investment Portfolios'!$C$1:$R$65536,14,FALSE))</f>
        <v>#N/A</v>
      </c>
      <c r="O108" s="43" t="e">
        <f>IF(VLOOKUP($B108,'[2] Current Investment Portfolios'!$C$1:$R$65536,8)="","",VLOOKUP($B108,'[2] Current Investment Portfolios'!$C$1:$R$65536,8,FALSE))</f>
        <v>#N/A</v>
      </c>
      <c r="P108" s="43" t="e">
        <f>IF(VLOOKUP($B108,'[2] Current Investment Portfolios'!$C$1:$R$65536,15)="","",VLOOKUP($B108,'[2] Current Investment Portfolios'!$C$1:$R$65536,15,FALSE))</f>
        <v>#N/A</v>
      </c>
      <c r="Q108" s="43" t="e">
        <f>IF(VLOOKUP($B108,'[2] Current Investment Portfolios'!$C$1:$R$65536,9)="","",VLOOKUP($B108,'[2] Current Investment Portfolios'!$C$1:$R$65536,9,FALSE))</f>
        <v>#N/A</v>
      </c>
      <c r="R108" s="43" t="e">
        <f>IF(VLOOKUP($B108,'[2] Current Investment Portfolios'!$C$1:$R$65536,16)="","",VLOOKUP($B108,'[2] Current Investment Portfolios'!$C$1:$R$65536,16,FALSE))</f>
        <v>#N/A</v>
      </c>
      <c r="S108" s="29">
        <f>VLOOKUP(B108,'[1]BuySell Data'!$A:$E,5,FALSE)</f>
        <v>0</v>
      </c>
      <c r="T108" s="27" t="str">
        <f>VLOOKUP(B108,'[1]Investment Managers'!$A:$B,2,FALSE)</f>
        <v>ClearView Financial Management Limited</v>
      </c>
    </row>
    <row r="109" spans="1:20" x14ac:dyDescent="0.25">
      <c r="A109" s="16" t="s">
        <v>1275</v>
      </c>
      <c r="B109" s="35" t="s">
        <v>1274</v>
      </c>
      <c r="C109" s="32" t="s">
        <v>873</v>
      </c>
      <c r="D109" s="29">
        <f>VLOOKUP(B109,'[1]ICR Data'!$A:$E,5,FALSE)</f>
        <v>3.0000000000000001E-3</v>
      </c>
      <c r="E109" s="43" t="e">
        <f>IF(VLOOKUP($B109,'[2] Current Investment Portfolios'!$C$1:$R$65536,3)="","",VLOOKUP($B109,'[2] Current Investment Portfolios'!$C$1:$R$65536,3,FALSE))</f>
        <v>#N/A</v>
      </c>
      <c r="F109" s="43" t="e">
        <f>IF(VLOOKUP($B109,'[2] Current Investment Portfolios'!$C$1:$R$65536,10)="","",VLOOKUP($B109,'[2] Current Investment Portfolios'!$C$1:$R$65536,10,FALSE))</f>
        <v>#N/A</v>
      </c>
      <c r="G109" s="43" t="e">
        <f>IF(VLOOKUP($B109,'[2] Current Investment Portfolios'!$C$1:$R$65536,4)="","",VLOOKUP($B109,'[2] Current Investment Portfolios'!$C$1:$R$65536,4,FALSE))</f>
        <v>#N/A</v>
      </c>
      <c r="H109" s="43" t="e">
        <f>IF(VLOOKUP($B109,'[2] Current Investment Portfolios'!$C$1:$R$65536,11)="","",VLOOKUP($B109,'[2] Current Investment Portfolios'!$C$1:$R$65536,11,FALSE))</f>
        <v>#N/A</v>
      </c>
      <c r="I109" s="43" t="e">
        <f>IF(VLOOKUP($B109,'[2] Current Investment Portfolios'!$C$1:$R$65536,5)="","",VLOOKUP($B109,'[2] Current Investment Portfolios'!$C$1:$R$65536,5,FALSE))</f>
        <v>#N/A</v>
      </c>
      <c r="J109" s="43" t="e">
        <f>IF(VLOOKUP($B109,'[2] Current Investment Portfolios'!$C$1:$R$65536,12)="","",VLOOKUP($B109,'[2] Current Investment Portfolios'!$C$1:$R$65536,12,FALSE))</f>
        <v>#N/A</v>
      </c>
      <c r="K109" s="43" t="e">
        <f>IF(VLOOKUP($B109,'[2] Current Investment Portfolios'!$C$1:$R$65536,6)="","",VLOOKUP($B109,'[2] Current Investment Portfolios'!$C$1:$R$65536,6,FALSE))</f>
        <v>#N/A</v>
      </c>
      <c r="L109" s="43" t="e">
        <f>IF(VLOOKUP($B109,'[2] Current Investment Portfolios'!$C$1:$R$65536,13)="","",VLOOKUP($B109,'[2] Current Investment Portfolios'!$C$1:$R$65536,13,FALSE))</f>
        <v>#N/A</v>
      </c>
      <c r="M109" s="43" t="e">
        <f>IF(VLOOKUP($B109,'[2] Current Investment Portfolios'!$C$1:$R$65536,7)="","",VLOOKUP($B109,'[2] Current Investment Portfolios'!$C$1:$R$65536,7,FALSE))</f>
        <v>#N/A</v>
      </c>
      <c r="N109" s="43" t="e">
        <f>IF(VLOOKUP($B109,'[2] Current Investment Portfolios'!$C$1:$R$65536,14)="","",VLOOKUP($B109,'[2] Current Investment Portfolios'!$C$1:$R$65536,14,FALSE))</f>
        <v>#N/A</v>
      </c>
      <c r="O109" s="43" t="e">
        <f>IF(VLOOKUP($B109,'[2] Current Investment Portfolios'!$C$1:$R$65536,8)="","",VLOOKUP($B109,'[2] Current Investment Portfolios'!$C$1:$R$65536,8,FALSE))</f>
        <v>#N/A</v>
      </c>
      <c r="P109" s="43" t="e">
        <f>IF(VLOOKUP($B109,'[2] Current Investment Portfolios'!$C$1:$R$65536,15)="","",VLOOKUP($B109,'[2] Current Investment Portfolios'!$C$1:$R$65536,15,FALSE))</f>
        <v>#N/A</v>
      </c>
      <c r="Q109" s="43" t="e">
        <f>IF(VLOOKUP($B109,'[2] Current Investment Portfolios'!$C$1:$R$65536,9)="","",VLOOKUP($B109,'[2] Current Investment Portfolios'!$C$1:$R$65536,9,FALSE))</f>
        <v>#N/A</v>
      </c>
      <c r="R109" s="43" t="e">
        <f>IF(VLOOKUP($B109,'[2] Current Investment Portfolios'!$C$1:$R$65536,16)="","",VLOOKUP($B109,'[2] Current Investment Portfolios'!$C$1:$R$65536,16,FALSE))</f>
        <v>#N/A</v>
      </c>
      <c r="S109" s="29">
        <f>VLOOKUP(B109,'[1]BuySell Data'!$A:$E,5,FALSE)</f>
        <v>0</v>
      </c>
      <c r="T109" s="27" t="str">
        <f>VLOOKUP(B109,'[1]Investment Managers'!$A:$B,2,FALSE)</f>
        <v>IOOF Investment Management Limited</v>
      </c>
    </row>
    <row r="110" spans="1:20" x14ac:dyDescent="0.25">
      <c r="A110" s="16" t="s">
        <v>1430</v>
      </c>
      <c r="B110" s="51" t="s">
        <v>1429</v>
      </c>
      <c r="C110" s="32" t="s">
        <v>873</v>
      </c>
      <c r="D110" s="29">
        <f>VLOOKUP(B110,'[1]ICR Data'!$A:$E,5,FALSE)</f>
        <v>3.5999999999999999E-3</v>
      </c>
      <c r="E110" s="43" t="e">
        <f>IF(VLOOKUP($B110,'[2] Current Investment Portfolios'!$C$1:$R$65536,3)="","",VLOOKUP($B110,'[2] Current Investment Portfolios'!$C$1:$R$65536,3,FALSE))</f>
        <v>#N/A</v>
      </c>
      <c r="F110" s="43" t="e">
        <f>IF(VLOOKUP($B110,'[2] Current Investment Portfolios'!$C$1:$R$65536,10)="","",VLOOKUP($B110,'[2] Current Investment Portfolios'!$C$1:$R$65536,10,FALSE))</f>
        <v>#N/A</v>
      </c>
      <c r="G110" s="43" t="e">
        <f>IF(VLOOKUP($B110,'[2] Current Investment Portfolios'!$C$1:$R$65536,4)="","",VLOOKUP($B110,'[2] Current Investment Portfolios'!$C$1:$R$65536,4,FALSE))</f>
        <v>#N/A</v>
      </c>
      <c r="H110" s="43" t="e">
        <f>IF(VLOOKUP($B110,'[2] Current Investment Portfolios'!$C$1:$R$65536,11)="","",VLOOKUP($B110,'[2] Current Investment Portfolios'!$C$1:$R$65536,11,FALSE))</f>
        <v>#N/A</v>
      </c>
      <c r="I110" s="43" t="e">
        <f>IF(VLOOKUP($B110,'[2] Current Investment Portfolios'!$C$1:$R$65536,5)="","",VLOOKUP($B110,'[2] Current Investment Portfolios'!$C$1:$R$65536,5,FALSE))</f>
        <v>#N/A</v>
      </c>
      <c r="J110" s="43" t="e">
        <f>IF(VLOOKUP($B110,'[2] Current Investment Portfolios'!$C$1:$R$65536,12)="","",VLOOKUP($B110,'[2] Current Investment Portfolios'!$C$1:$R$65536,12,FALSE))</f>
        <v>#N/A</v>
      </c>
      <c r="K110" s="43" t="e">
        <f>IF(VLOOKUP($B110,'[2] Current Investment Portfolios'!$C$1:$R$65536,6)="","",VLOOKUP($B110,'[2] Current Investment Portfolios'!$C$1:$R$65536,6,FALSE))</f>
        <v>#N/A</v>
      </c>
      <c r="L110" s="43" t="e">
        <f>IF(VLOOKUP($B110,'[2] Current Investment Portfolios'!$C$1:$R$65536,13)="","",VLOOKUP($B110,'[2] Current Investment Portfolios'!$C$1:$R$65536,13,FALSE))</f>
        <v>#N/A</v>
      </c>
      <c r="M110" s="43" t="e">
        <f>IF(VLOOKUP($B110,'[2] Current Investment Portfolios'!$C$1:$R$65536,7)="","",VLOOKUP($B110,'[2] Current Investment Portfolios'!$C$1:$R$65536,7,FALSE))</f>
        <v>#N/A</v>
      </c>
      <c r="N110" s="43" t="e">
        <f>IF(VLOOKUP($B110,'[2] Current Investment Portfolios'!$C$1:$R$65536,14)="","",VLOOKUP($B110,'[2] Current Investment Portfolios'!$C$1:$R$65536,14,FALSE))</f>
        <v>#N/A</v>
      </c>
      <c r="O110" s="43" t="e">
        <f>IF(VLOOKUP($B110,'[2] Current Investment Portfolios'!$C$1:$R$65536,8)="","",VLOOKUP($B110,'[2] Current Investment Portfolios'!$C$1:$R$65536,8,FALSE))</f>
        <v>#N/A</v>
      </c>
      <c r="P110" s="43" t="e">
        <f>IF(VLOOKUP($B110,'[2] Current Investment Portfolios'!$C$1:$R$65536,15)="","",VLOOKUP($B110,'[2] Current Investment Portfolios'!$C$1:$R$65536,15,FALSE))</f>
        <v>#N/A</v>
      </c>
      <c r="Q110" s="43" t="e">
        <f>IF(VLOOKUP($B110,'[2] Current Investment Portfolios'!$C$1:$R$65536,9)="","",VLOOKUP($B110,'[2] Current Investment Portfolios'!$C$1:$R$65536,9,FALSE))</f>
        <v>#N/A</v>
      </c>
      <c r="R110" s="43" t="e">
        <f>IF(VLOOKUP($B110,'[2] Current Investment Portfolios'!$C$1:$R$65536,16)="","",VLOOKUP($B110,'[2] Current Investment Portfolios'!$C$1:$R$65536,16,FALSE))</f>
        <v>#N/A</v>
      </c>
      <c r="S110" s="29">
        <f>VLOOKUP(B110,'[1]BuySell Data'!$A:$E,5,FALSE)</f>
        <v>5.0000000000000001E-4</v>
      </c>
      <c r="T110" s="27" t="str">
        <f>VLOOKUP(B110,'[1]Investment Managers'!$A:$B,2,FALSE)</f>
        <v>IOOF Investment Management Limited</v>
      </c>
    </row>
    <row r="111" spans="1:20" x14ac:dyDescent="0.25">
      <c r="A111" s="16" t="s">
        <v>184</v>
      </c>
      <c r="B111" s="35" t="s">
        <v>185</v>
      </c>
      <c r="C111" s="32" t="s">
        <v>873</v>
      </c>
      <c r="D111" s="29">
        <f>VLOOKUP(B111,'[1]ICR Data'!$A:$E,5,FALSE)</f>
        <v>5.1000000000000004E-3</v>
      </c>
      <c r="E111" s="43" t="e">
        <f>IF(VLOOKUP($B111,'[2] Current Investment Portfolios'!$C$1:$R$65536,3)="","",VLOOKUP($B111,'[2] Current Investment Portfolios'!$C$1:$R$65536,3,FALSE))</f>
        <v>#N/A</v>
      </c>
      <c r="F111" s="43" t="e">
        <f>IF(VLOOKUP($B111,'[2] Current Investment Portfolios'!$C$1:$R$65536,10)="","",VLOOKUP($B111,'[2] Current Investment Portfolios'!$C$1:$R$65536,10,FALSE))</f>
        <v>#N/A</v>
      </c>
      <c r="G111" s="43" t="e">
        <f>IF(VLOOKUP($B111,'[2] Current Investment Portfolios'!$C$1:$R$65536,4)="","",VLOOKUP($B111,'[2] Current Investment Portfolios'!$C$1:$R$65536,4,FALSE))</f>
        <v>#N/A</v>
      </c>
      <c r="H111" s="43" t="e">
        <f>IF(VLOOKUP($B111,'[2] Current Investment Portfolios'!$C$1:$R$65536,11)="","",VLOOKUP($B111,'[2] Current Investment Portfolios'!$C$1:$R$65536,11,FALSE))</f>
        <v>#N/A</v>
      </c>
      <c r="I111" s="43" t="e">
        <f>IF(VLOOKUP($B111,'[2] Current Investment Portfolios'!$C$1:$R$65536,5)="","",VLOOKUP($B111,'[2] Current Investment Portfolios'!$C$1:$R$65536,5,FALSE))</f>
        <v>#N/A</v>
      </c>
      <c r="J111" s="43" t="e">
        <f>IF(VLOOKUP($B111,'[2] Current Investment Portfolios'!$C$1:$R$65536,12)="","",VLOOKUP($B111,'[2] Current Investment Portfolios'!$C$1:$R$65536,12,FALSE))</f>
        <v>#N/A</v>
      </c>
      <c r="K111" s="43" t="e">
        <f>IF(VLOOKUP($B111,'[2] Current Investment Portfolios'!$C$1:$R$65536,6)="","",VLOOKUP($B111,'[2] Current Investment Portfolios'!$C$1:$R$65536,6,FALSE))</f>
        <v>#N/A</v>
      </c>
      <c r="L111" s="43" t="e">
        <f>IF(VLOOKUP($B111,'[2] Current Investment Portfolios'!$C$1:$R$65536,13)="","",VLOOKUP($B111,'[2] Current Investment Portfolios'!$C$1:$R$65536,13,FALSE))</f>
        <v>#N/A</v>
      </c>
      <c r="M111" s="43" t="e">
        <f>IF(VLOOKUP($B111,'[2] Current Investment Portfolios'!$C$1:$R$65536,7)="","",VLOOKUP($B111,'[2] Current Investment Portfolios'!$C$1:$R$65536,7,FALSE))</f>
        <v>#N/A</v>
      </c>
      <c r="N111" s="43" t="e">
        <f>IF(VLOOKUP($B111,'[2] Current Investment Portfolios'!$C$1:$R$65536,14)="","",VLOOKUP($B111,'[2] Current Investment Portfolios'!$C$1:$R$65536,14,FALSE))</f>
        <v>#N/A</v>
      </c>
      <c r="O111" s="43" t="e">
        <f>IF(VLOOKUP($B111,'[2] Current Investment Portfolios'!$C$1:$R$65536,8)="","",VLOOKUP($B111,'[2] Current Investment Portfolios'!$C$1:$R$65536,8,FALSE))</f>
        <v>#N/A</v>
      </c>
      <c r="P111" s="43" t="e">
        <f>IF(VLOOKUP($B111,'[2] Current Investment Portfolios'!$C$1:$R$65536,15)="","",VLOOKUP($B111,'[2] Current Investment Portfolios'!$C$1:$R$65536,15,FALSE))</f>
        <v>#N/A</v>
      </c>
      <c r="Q111" s="43" t="e">
        <f>IF(VLOOKUP($B111,'[2] Current Investment Portfolios'!$C$1:$R$65536,9)="","",VLOOKUP($B111,'[2] Current Investment Portfolios'!$C$1:$R$65536,9,FALSE))</f>
        <v>#N/A</v>
      </c>
      <c r="R111" s="43" t="e">
        <f>IF(VLOOKUP($B111,'[2] Current Investment Portfolios'!$C$1:$R$65536,16)="","",VLOOKUP($B111,'[2] Current Investment Portfolios'!$C$1:$R$65536,16,FALSE))</f>
        <v>#N/A</v>
      </c>
      <c r="S111" s="29">
        <f>VLOOKUP(B111,'[1]BuySell Data'!$A:$E,5,FALSE)</f>
        <v>0</v>
      </c>
      <c r="T111" s="27" t="str">
        <f>VLOOKUP(B111,'[1]Investment Managers'!$A:$B,2,FALSE)</f>
        <v>Macquarie Investment Management Aus Ltd.</v>
      </c>
    </row>
    <row r="112" spans="1:20" x14ac:dyDescent="0.25">
      <c r="A112" s="16" t="s">
        <v>1378</v>
      </c>
      <c r="B112" s="35" t="s">
        <v>186</v>
      </c>
      <c r="C112" s="32" t="s">
        <v>873</v>
      </c>
      <c r="D112" s="29">
        <f>VLOOKUP(B112,'[1]ICR Data'!$A:$E,5,FALSE)</f>
        <v>0</v>
      </c>
      <c r="E112" s="43" t="str">
        <f>IF(VLOOKUP($B112,'[2] Current Investment Portfolios'!$C$1:$R$65536,3)="","",VLOOKUP($B112,'[2] Current Investment Portfolios'!$C$1:$R$65536,3,FALSE))</f>
        <v/>
      </c>
      <c r="F112" s="43" t="str">
        <f>IF(VLOOKUP($B112,'[2] Current Investment Portfolios'!$C$1:$R$65536,10)="","",VLOOKUP($B112,'[2] Current Investment Portfolios'!$C$1:$R$65536,10,FALSE))</f>
        <v/>
      </c>
      <c r="G112" s="43" t="str">
        <f>IF(VLOOKUP($B112,'[2] Current Investment Portfolios'!$C$1:$R$65536,4)="","",VLOOKUP($B112,'[2] Current Investment Portfolios'!$C$1:$R$65536,4,FALSE))</f>
        <v/>
      </c>
      <c r="H112" s="43" t="str">
        <f>IF(VLOOKUP($B112,'[2] Current Investment Portfolios'!$C$1:$R$65536,11)="","",VLOOKUP($B112,'[2] Current Investment Portfolios'!$C$1:$R$65536,11,FALSE))</f>
        <v/>
      </c>
      <c r="I112" s="43" t="str">
        <f>IF(VLOOKUP($B112,'[2] Current Investment Portfolios'!$C$1:$R$65536,5)="","",VLOOKUP($B112,'[2] Current Investment Portfolios'!$C$1:$R$65536,5,FALSE))</f>
        <v/>
      </c>
      <c r="J112" s="43" t="str">
        <f>IF(VLOOKUP($B112,'[2] Current Investment Portfolios'!$C$1:$R$65536,12)="","",VLOOKUP($B112,'[2] Current Investment Portfolios'!$C$1:$R$65536,12,FALSE))</f>
        <v/>
      </c>
      <c r="K112" s="43" t="str">
        <f>IF(VLOOKUP($B112,'[2] Current Investment Portfolios'!$C$1:$R$65536,6)="","",VLOOKUP($B112,'[2] Current Investment Portfolios'!$C$1:$R$65536,6,FALSE))</f>
        <v/>
      </c>
      <c r="L112" s="43" t="str">
        <f>IF(VLOOKUP($B112,'[2] Current Investment Portfolios'!$C$1:$R$65536,13)="","",VLOOKUP($B112,'[2] Current Investment Portfolios'!$C$1:$R$65536,13,FALSE))</f>
        <v/>
      </c>
      <c r="M112" s="43" t="str">
        <f>IF(VLOOKUP($B112,'[2] Current Investment Portfolios'!$C$1:$R$65536,7)="","",VLOOKUP($B112,'[2] Current Investment Portfolios'!$C$1:$R$65536,7,FALSE))</f>
        <v/>
      </c>
      <c r="N112" s="43" t="str">
        <f>IF(VLOOKUP($B112,'[2] Current Investment Portfolios'!$C$1:$R$65536,14)="","",VLOOKUP($B112,'[2] Current Investment Portfolios'!$C$1:$R$65536,14,FALSE))</f>
        <v/>
      </c>
      <c r="O112" s="43" t="str">
        <f>IF(VLOOKUP($B112,'[2] Current Investment Portfolios'!$C$1:$R$65536,8)="","",VLOOKUP($B112,'[2] Current Investment Portfolios'!$C$1:$R$65536,8,FALSE))</f>
        <v/>
      </c>
      <c r="P112" s="43" t="str">
        <f>IF(VLOOKUP($B112,'[2] Current Investment Portfolios'!$C$1:$R$65536,15)="","",VLOOKUP($B112,'[2] Current Investment Portfolios'!$C$1:$R$65536,15,FALSE))</f>
        <v/>
      </c>
      <c r="Q112" s="43" t="str">
        <f>IF(VLOOKUP($B112,'[2] Current Investment Portfolios'!$C$1:$R$65536,9)="","",VLOOKUP($B112,'[2] Current Investment Portfolios'!$C$1:$R$65536,9,FALSE))</f>
        <v/>
      </c>
      <c r="R112" s="43" t="str">
        <f>IF(VLOOKUP($B112,'[2] Current Investment Portfolios'!$C$1:$R$65536,16)="","",VLOOKUP($B112,'[2] Current Investment Portfolios'!$C$1:$R$65536,16,FALSE))</f>
        <v/>
      </c>
      <c r="S112" s="29">
        <f>VLOOKUP(B112,'[1]BuySell Data'!$A:$E,5,FALSE)</f>
        <v>0</v>
      </c>
      <c r="T112" s="27" t="str">
        <f>VLOOKUP(B112,'[1]Investment Managers'!$A:$B,2,FALSE)</f>
        <v>Perpetual Investment Management Ltd</v>
      </c>
    </row>
    <row r="113" spans="1:237" x14ac:dyDescent="0.25">
      <c r="A113" s="16" t="s">
        <v>187</v>
      </c>
      <c r="B113" s="35" t="s">
        <v>188</v>
      </c>
      <c r="C113" s="32" t="s">
        <v>873</v>
      </c>
      <c r="D113" s="29">
        <f>VLOOKUP(B113,'[1]ICR Data'!$A:$E,5,FALSE)</f>
        <v>2E-3</v>
      </c>
      <c r="E113" s="43" t="str">
        <f>IF(VLOOKUP($B113,'[2] Current Investment Portfolios'!$C$1:$R$65536,3)="","",VLOOKUP($B113,'[2] Current Investment Portfolios'!$C$1:$R$65536,3,FALSE))</f>
        <v/>
      </c>
      <c r="F113" s="43" t="str">
        <f>IF(VLOOKUP($B113,'[2] Current Investment Portfolios'!$C$1:$R$65536,10)="","",VLOOKUP($B113,'[2] Current Investment Portfolios'!$C$1:$R$65536,10,FALSE))</f>
        <v/>
      </c>
      <c r="G113" s="43" t="str">
        <f>IF(VLOOKUP($B113,'[2] Current Investment Portfolios'!$C$1:$R$65536,4)="","",VLOOKUP($B113,'[2] Current Investment Portfolios'!$C$1:$R$65536,4,FALSE))</f>
        <v/>
      </c>
      <c r="H113" s="43" t="str">
        <f>IF(VLOOKUP($B113,'[2] Current Investment Portfolios'!$C$1:$R$65536,11)="","",VLOOKUP($B113,'[2] Current Investment Portfolios'!$C$1:$R$65536,11,FALSE))</f>
        <v/>
      </c>
      <c r="I113" s="43" t="str">
        <f>IF(VLOOKUP($B113,'[2] Current Investment Portfolios'!$C$1:$R$65536,5)="","",VLOOKUP($B113,'[2] Current Investment Portfolios'!$C$1:$R$65536,5,FALSE))</f>
        <v/>
      </c>
      <c r="J113" s="43" t="str">
        <f>IF(VLOOKUP($B113,'[2] Current Investment Portfolios'!$C$1:$R$65536,12)="","",VLOOKUP($B113,'[2] Current Investment Portfolios'!$C$1:$R$65536,12,FALSE))</f>
        <v/>
      </c>
      <c r="K113" s="43" t="str">
        <f>IF(VLOOKUP($B113,'[2] Current Investment Portfolios'!$C$1:$R$65536,6)="","",VLOOKUP($B113,'[2] Current Investment Portfolios'!$C$1:$R$65536,6,FALSE))</f>
        <v/>
      </c>
      <c r="L113" s="43" t="str">
        <f>IF(VLOOKUP($B113,'[2] Current Investment Portfolios'!$C$1:$R$65536,13)="","",VLOOKUP($B113,'[2] Current Investment Portfolios'!$C$1:$R$65536,13,FALSE))</f>
        <v/>
      </c>
      <c r="M113" s="43" t="str">
        <f>IF(VLOOKUP($B113,'[2] Current Investment Portfolios'!$C$1:$R$65536,7)="","",VLOOKUP($B113,'[2] Current Investment Portfolios'!$C$1:$R$65536,7,FALSE))</f>
        <v/>
      </c>
      <c r="N113" s="43" t="str">
        <f>IF(VLOOKUP($B113,'[2] Current Investment Portfolios'!$C$1:$R$65536,14)="","",VLOOKUP($B113,'[2] Current Investment Portfolios'!$C$1:$R$65536,14,FALSE))</f>
        <v/>
      </c>
      <c r="O113" s="43" t="str">
        <f>IF(VLOOKUP($B113,'[2] Current Investment Portfolios'!$C$1:$R$65536,8)="","",VLOOKUP($B113,'[2] Current Investment Portfolios'!$C$1:$R$65536,8,FALSE))</f>
        <v/>
      </c>
      <c r="P113" s="43" t="str">
        <f>IF(VLOOKUP($B113,'[2] Current Investment Portfolios'!$C$1:$R$65536,15)="","",VLOOKUP($B113,'[2] Current Investment Portfolios'!$C$1:$R$65536,15,FALSE))</f>
        <v/>
      </c>
      <c r="Q113" s="43" t="str">
        <f>IF(VLOOKUP($B113,'[2] Current Investment Portfolios'!$C$1:$R$65536,9)="","",VLOOKUP($B113,'[2] Current Investment Portfolios'!$C$1:$R$65536,9,FALSE))</f>
        <v/>
      </c>
      <c r="R113" s="43" t="str">
        <f>IF(VLOOKUP($B113,'[2] Current Investment Portfolios'!$C$1:$R$65536,16)="","",VLOOKUP($B113,'[2] Current Investment Portfolios'!$C$1:$R$65536,16,FALSE))</f>
        <v/>
      </c>
      <c r="S113" s="29">
        <f>VLOOKUP(B113,'[1]BuySell Data'!$A:$E,5,FALSE)</f>
        <v>0</v>
      </c>
      <c r="T113" s="27" t="str">
        <f>VLOOKUP(B113,'[1]Investment Managers'!$A:$B,2,FALSE)</f>
        <v>UBS Asset Management (Australia) Ltd</v>
      </c>
    </row>
    <row r="114" spans="1:237" s="2" customFormat="1" x14ac:dyDescent="0.25">
      <c r="A114" s="30" t="s">
        <v>380</v>
      </c>
      <c r="B114" s="35" t="s">
        <v>381</v>
      </c>
      <c r="C114" s="32" t="s">
        <v>873</v>
      </c>
      <c r="D114" s="29">
        <f>VLOOKUP(B114,'[1]ICR Data'!$A:$E,5,FALSE)</f>
        <v>1.5E-3</v>
      </c>
      <c r="E114" s="43" t="str">
        <f>IF(VLOOKUP($B114,'[2] Current Investment Portfolios'!$C$1:$R$65536,3)="","",VLOOKUP($B114,'[2] Current Investment Portfolios'!$C$1:$R$65536,3,FALSE))</f>
        <v/>
      </c>
      <c r="F114" s="43" t="str">
        <f>IF(VLOOKUP($B114,'[2] Current Investment Portfolios'!$C$1:$R$65536,10)="","",VLOOKUP($B114,'[2] Current Investment Portfolios'!$C$1:$R$65536,10,FALSE))</f>
        <v/>
      </c>
      <c r="G114" s="43" t="str">
        <f>IF(VLOOKUP($B114,'[2] Current Investment Portfolios'!$C$1:$R$65536,4)="","",VLOOKUP($B114,'[2] Current Investment Portfolios'!$C$1:$R$65536,4,FALSE))</f>
        <v/>
      </c>
      <c r="H114" s="43" t="str">
        <f>IF(VLOOKUP($B114,'[2] Current Investment Portfolios'!$C$1:$R$65536,11)="","",VLOOKUP($B114,'[2] Current Investment Portfolios'!$C$1:$R$65536,11,FALSE))</f>
        <v/>
      </c>
      <c r="I114" s="43" t="str">
        <f>IF(VLOOKUP($B114,'[2] Current Investment Portfolios'!$C$1:$R$65536,5)="","",VLOOKUP($B114,'[2] Current Investment Portfolios'!$C$1:$R$65536,5,FALSE))</f>
        <v/>
      </c>
      <c r="J114" s="43" t="str">
        <f>IF(VLOOKUP($B114,'[2] Current Investment Portfolios'!$C$1:$R$65536,12)="","",VLOOKUP($B114,'[2] Current Investment Portfolios'!$C$1:$R$65536,12,FALSE))</f>
        <v/>
      </c>
      <c r="K114" s="43" t="str">
        <f>IF(VLOOKUP($B114,'[2] Current Investment Portfolios'!$C$1:$R$65536,6)="","",VLOOKUP($B114,'[2] Current Investment Portfolios'!$C$1:$R$65536,6,FALSE))</f>
        <v/>
      </c>
      <c r="L114" s="43" t="str">
        <f>IF(VLOOKUP($B114,'[2] Current Investment Portfolios'!$C$1:$R$65536,13)="","",VLOOKUP($B114,'[2] Current Investment Portfolios'!$C$1:$R$65536,13,FALSE))</f>
        <v/>
      </c>
      <c r="M114" s="43" t="str">
        <f>IF(VLOOKUP($B114,'[2] Current Investment Portfolios'!$C$1:$R$65536,7)="","",VLOOKUP($B114,'[2] Current Investment Portfolios'!$C$1:$R$65536,7,FALSE))</f>
        <v/>
      </c>
      <c r="N114" s="43" t="str">
        <f>IF(VLOOKUP($B114,'[2] Current Investment Portfolios'!$C$1:$R$65536,14)="","",VLOOKUP($B114,'[2] Current Investment Portfolios'!$C$1:$R$65536,14,FALSE))</f>
        <v/>
      </c>
      <c r="O114" s="43" t="str">
        <f>IF(VLOOKUP($B114,'[2] Current Investment Portfolios'!$C$1:$R$65536,8)="","",VLOOKUP($B114,'[2] Current Investment Portfolios'!$C$1:$R$65536,8,FALSE))</f>
        <v/>
      </c>
      <c r="P114" s="43" t="str">
        <f>IF(VLOOKUP($B114,'[2] Current Investment Portfolios'!$C$1:$R$65536,15)="","",VLOOKUP($B114,'[2] Current Investment Portfolios'!$C$1:$R$65536,15,FALSE))</f>
        <v/>
      </c>
      <c r="Q114" s="43" t="str">
        <f>IF(VLOOKUP($B114,'[2] Current Investment Portfolios'!$C$1:$R$65536,9)="","",VLOOKUP($B114,'[2] Current Investment Portfolios'!$C$1:$R$65536,9,FALSE))</f>
        <v/>
      </c>
      <c r="R114" s="43" t="str">
        <f>IF(VLOOKUP($B114,'[2] Current Investment Portfolios'!$C$1:$R$65536,16)="","",VLOOKUP($B114,'[2] Current Investment Portfolios'!$C$1:$R$65536,16,FALSE))</f>
        <v/>
      </c>
      <c r="S114" s="29">
        <f>VLOOKUP(B114,'[1]BuySell Data'!$A:$E,5,FALSE)</f>
        <v>0</v>
      </c>
      <c r="T114" s="27" t="str">
        <f>VLOOKUP(B114,'[1]Investment Managers'!$A:$B,2,FALSE)</f>
        <v>Vanguard Investments Australia Ltd</v>
      </c>
    </row>
    <row r="115" spans="1:237" s="2" customFormat="1" x14ac:dyDescent="0.25">
      <c r="A115" s="30"/>
      <c r="B115" s="35"/>
      <c r="C115" s="36"/>
      <c r="D115" s="29"/>
      <c r="E115" s="43"/>
      <c r="F115" s="43"/>
      <c r="G115" s="43"/>
      <c r="H115" s="43"/>
      <c r="I115" s="43"/>
      <c r="J115" s="43"/>
      <c r="K115" s="43"/>
      <c r="L115" s="43"/>
      <c r="M115" s="43"/>
      <c r="N115" s="43"/>
      <c r="O115" s="43"/>
      <c r="P115" s="43"/>
      <c r="Q115" s="43"/>
      <c r="R115" s="43"/>
      <c r="S115" s="29"/>
      <c r="T115" s="27"/>
    </row>
    <row r="116" spans="1:237" s="2" customFormat="1" x14ac:dyDescent="0.25">
      <c r="A116" s="175"/>
      <c r="B116" s="46" t="s">
        <v>820</v>
      </c>
      <c r="C116" s="46"/>
      <c r="D116" s="14">
        <f>MIN(D109:D114)</f>
        <v>0</v>
      </c>
      <c r="E116" s="47" t="e">
        <f>MIN(E109:E114)</f>
        <v>#N/A</v>
      </c>
      <c r="F116" s="48"/>
      <c r="G116" s="47" t="e">
        <f>MIN(G109:G114)</f>
        <v>#N/A</v>
      </c>
      <c r="H116" s="48"/>
      <c r="I116" s="47" t="e">
        <f>MIN(I109:I114)</f>
        <v>#N/A</v>
      </c>
      <c r="J116" s="48"/>
      <c r="K116" s="47" t="e">
        <f>MIN(K109:K114)</f>
        <v>#N/A</v>
      </c>
      <c r="L116" s="48"/>
      <c r="M116" s="47" t="e">
        <f>MIN(M109:M114)</f>
        <v>#N/A</v>
      </c>
      <c r="N116" s="48"/>
      <c r="O116" s="47" t="e">
        <f>MIN(O109:O114)</f>
        <v>#N/A</v>
      </c>
      <c r="P116" s="48"/>
      <c r="Q116" s="47" t="e">
        <f>MIN(Q109:Q114)</f>
        <v>#N/A</v>
      </c>
      <c r="R116" s="48"/>
      <c r="S116" s="14">
        <f>MIN(S109:S114)</f>
        <v>0</v>
      </c>
      <c r="T116" s="27"/>
    </row>
    <row r="117" spans="1:237" s="2" customFormat="1" x14ac:dyDescent="0.25">
      <c r="A117" s="175"/>
      <c r="B117" s="49" t="s">
        <v>821</v>
      </c>
      <c r="C117" s="49"/>
      <c r="D117" s="14">
        <f>MAX(D109:D114)</f>
        <v>5.1000000000000004E-3</v>
      </c>
      <c r="E117" s="48"/>
      <c r="F117" s="47" t="e">
        <f>MAX(F109:F114)</f>
        <v>#N/A</v>
      </c>
      <c r="G117" s="48"/>
      <c r="H117" s="47" t="e">
        <f>MAX(H109:H114)</f>
        <v>#N/A</v>
      </c>
      <c r="I117" s="48"/>
      <c r="J117" s="47" t="e">
        <f>MAX(J109:J114)</f>
        <v>#N/A</v>
      </c>
      <c r="K117" s="48"/>
      <c r="L117" s="47" t="e">
        <f>MAX(L109:L114)</f>
        <v>#N/A</v>
      </c>
      <c r="M117" s="48"/>
      <c r="N117" s="47" t="e">
        <f>MAX(N109:N114)</f>
        <v>#N/A</v>
      </c>
      <c r="O117" s="48"/>
      <c r="P117" s="47" t="e">
        <f>MAX(P109:P114)</f>
        <v>#N/A</v>
      </c>
      <c r="Q117" s="48"/>
      <c r="R117" s="47" t="e">
        <f>MAX(R109:R114)</f>
        <v>#N/A</v>
      </c>
      <c r="S117" s="14">
        <f>MAX(S111:S114)</f>
        <v>0</v>
      </c>
      <c r="T117" s="27"/>
    </row>
    <row r="118" spans="1:237" s="2" customFormat="1" x14ac:dyDescent="0.25">
      <c r="A118" s="46" t="s">
        <v>101</v>
      </c>
      <c r="B118" s="35"/>
      <c r="C118" s="36"/>
      <c r="D118" s="29"/>
      <c r="E118" s="43"/>
      <c r="F118" s="43"/>
      <c r="G118" s="43"/>
      <c r="H118" s="43"/>
      <c r="I118" s="43"/>
      <c r="J118" s="43"/>
      <c r="K118" s="43"/>
      <c r="L118" s="43"/>
      <c r="M118" s="43"/>
      <c r="N118" s="43"/>
      <c r="O118" s="43"/>
      <c r="P118" s="43"/>
      <c r="Q118" s="43"/>
      <c r="R118" s="43"/>
      <c r="S118" s="29"/>
      <c r="T118" s="27"/>
    </row>
    <row r="119" spans="1:237" x14ac:dyDescent="0.25">
      <c r="A119" s="16" t="s">
        <v>1281</v>
      </c>
      <c r="B119" s="51" t="s">
        <v>1280</v>
      </c>
      <c r="C119" s="32" t="s">
        <v>873</v>
      </c>
      <c r="D119" s="29">
        <f>VLOOKUP(B119,'[1]ICR Data'!$A:$E,5,FALSE)</f>
        <v>4.8999999999999998E-3</v>
      </c>
      <c r="E119" s="43" t="e">
        <f>IF(VLOOKUP($B119,'[2] Current Investment Portfolios'!$C$1:$R$65536,3)="","",VLOOKUP($B119,'[2] Current Investment Portfolios'!$C$1:$R$65536,3,FALSE))</f>
        <v>#N/A</v>
      </c>
      <c r="F119" s="43" t="e">
        <f>IF(VLOOKUP($B119,'[2] Current Investment Portfolios'!$C$1:$R$65536,10)="","",VLOOKUP($B119,'[2] Current Investment Portfolios'!$C$1:$R$65536,10,FALSE))</f>
        <v>#N/A</v>
      </c>
      <c r="G119" s="43" t="e">
        <f>IF(VLOOKUP($B119,'[2] Current Investment Portfolios'!$C$1:$R$65536,4)="","",VLOOKUP($B119,'[2] Current Investment Portfolios'!$C$1:$R$65536,4,FALSE))</f>
        <v>#N/A</v>
      </c>
      <c r="H119" s="43" t="e">
        <f>IF(VLOOKUP($B119,'[2] Current Investment Portfolios'!$C$1:$R$65536,11)="","",VLOOKUP($B119,'[2] Current Investment Portfolios'!$C$1:$R$65536,11,FALSE))</f>
        <v>#N/A</v>
      </c>
      <c r="I119" s="43" t="e">
        <f>IF(VLOOKUP($B119,'[2] Current Investment Portfolios'!$C$1:$R$65536,5)="","",VLOOKUP($B119,'[2] Current Investment Portfolios'!$C$1:$R$65536,5,FALSE))</f>
        <v>#N/A</v>
      </c>
      <c r="J119" s="43" t="e">
        <f>IF(VLOOKUP($B119,'[2] Current Investment Portfolios'!$C$1:$R$65536,12)="","",VLOOKUP($B119,'[2] Current Investment Portfolios'!$C$1:$R$65536,12,FALSE))</f>
        <v>#N/A</v>
      </c>
      <c r="K119" s="43" t="e">
        <f>IF(VLOOKUP($B119,'[2] Current Investment Portfolios'!$C$1:$R$65536,6)="","",VLOOKUP($B119,'[2] Current Investment Portfolios'!$C$1:$R$65536,6,FALSE))</f>
        <v>#N/A</v>
      </c>
      <c r="L119" s="43" t="e">
        <f>IF(VLOOKUP($B119,'[2] Current Investment Portfolios'!$C$1:$R$65536,13)="","",VLOOKUP($B119,'[2] Current Investment Portfolios'!$C$1:$R$65536,13,FALSE))</f>
        <v>#N/A</v>
      </c>
      <c r="M119" s="43" t="e">
        <f>IF(VLOOKUP($B119,'[2] Current Investment Portfolios'!$C$1:$R$65536,7)="","",VLOOKUP($B119,'[2] Current Investment Portfolios'!$C$1:$R$65536,7,FALSE))</f>
        <v>#N/A</v>
      </c>
      <c r="N119" s="43" t="e">
        <f>IF(VLOOKUP($B119,'[2] Current Investment Portfolios'!$C$1:$R$65536,14)="","",VLOOKUP($B119,'[2] Current Investment Portfolios'!$C$1:$R$65536,14,FALSE))</f>
        <v>#N/A</v>
      </c>
      <c r="O119" s="43" t="e">
        <f>IF(VLOOKUP($B119,'[2] Current Investment Portfolios'!$C$1:$R$65536,8)="","",VLOOKUP($B119,'[2] Current Investment Portfolios'!$C$1:$R$65536,8,FALSE))</f>
        <v>#N/A</v>
      </c>
      <c r="P119" s="43" t="e">
        <f>IF(VLOOKUP($B119,'[2] Current Investment Portfolios'!$C$1:$R$65536,15)="","",VLOOKUP($B119,'[2] Current Investment Portfolios'!$C$1:$R$65536,15,FALSE))</f>
        <v>#N/A</v>
      </c>
      <c r="Q119" s="43" t="e">
        <f>IF(VLOOKUP($B119,'[2] Current Investment Portfolios'!$C$1:$R$65536,9)="","",VLOOKUP($B119,'[2] Current Investment Portfolios'!$C$1:$R$65536,9,FALSE))</f>
        <v>#N/A</v>
      </c>
      <c r="R119" s="43" t="e">
        <f>IF(VLOOKUP($B119,'[2] Current Investment Portfolios'!$C$1:$R$65536,16)="","",VLOOKUP($B119,'[2] Current Investment Portfolios'!$C$1:$R$65536,16,FALSE))</f>
        <v>#N/A</v>
      </c>
      <c r="S119" s="29">
        <f>VLOOKUP(B119,'[1]BuySell Data'!$A:$E,5,FALSE)</f>
        <v>1E-3</v>
      </c>
      <c r="T119" s="27" t="str">
        <f>VLOOKUP(B119,'[1]Investment Managers'!$A:$B,2,FALSE)</f>
        <v>Altius Capital Management LLC</v>
      </c>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row>
    <row r="120" spans="1:237" x14ac:dyDescent="0.25">
      <c r="A120" s="16" t="s">
        <v>275</v>
      </c>
      <c r="B120" s="35" t="s">
        <v>276</v>
      </c>
      <c r="C120" s="32" t="s">
        <v>873</v>
      </c>
      <c r="D120" s="29">
        <f>VLOOKUP(B120,'[1]ICR Data'!$A:$E,5,FALSE)</f>
        <v>5.6000000000000008E-3</v>
      </c>
      <c r="E120" s="43" t="e">
        <f>IF(VLOOKUP($B120,'[2] Current Investment Portfolios'!$C$1:$R$65536,3)="","",VLOOKUP($B120,'[2] Current Investment Portfolios'!$C$1:$R$65536,3,FALSE))</f>
        <v>#N/A</v>
      </c>
      <c r="F120" s="43" t="e">
        <f>IF(VLOOKUP($B120,'[2] Current Investment Portfolios'!$C$1:$R$65536,10)="","",VLOOKUP($B120,'[2] Current Investment Portfolios'!$C$1:$R$65536,10,FALSE))</f>
        <v>#N/A</v>
      </c>
      <c r="G120" s="43" t="e">
        <f>IF(VLOOKUP($B120,'[2] Current Investment Portfolios'!$C$1:$R$65536,4)="","",VLOOKUP($B120,'[2] Current Investment Portfolios'!$C$1:$R$65536,4,FALSE))</f>
        <v>#N/A</v>
      </c>
      <c r="H120" s="43" t="e">
        <f>IF(VLOOKUP($B120,'[2] Current Investment Portfolios'!$C$1:$R$65536,11)="","",VLOOKUP($B120,'[2] Current Investment Portfolios'!$C$1:$R$65536,11,FALSE))</f>
        <v>#N/A</v>
      </c>
      <c r="I120" s="43" t="e">
        <f>IF(VLOOKUP($B120,'[2] Current Investment Portfolios'!$C$1:$R$65536,5)="","",VLOOKUP($B120,'[2] Current Investment Portfolios'!$C$1:$R$65536,5,FALSE))</f>
        <v>#N/A</v>
      </c>
      <c r="J120" s="43" t="e">
        <f>IF(VLOOKUP($B120,'[2] Current Investment Portfolios'!$C$1:$R$65536,12)="","",VLOOKUP($B120,'[2] Current Investment Portfolios'!$C$1:$R$65536,12,FALSE))</f>
        <v>#N/A</v>
      </c>
      <c r="K120" s="43" t="e">
        <f>IF(VLOOKUP($B120,'[2] Current Investment Portfolios'!$C$1:$R$65536,6)="","",VLOOKUP($B120,'[2] Current Investment Portfolios'!$C$1:$R$65536,6,FALSE))</f>
        <v>#N/A</v>
      </c>
      <c r="L120" s="43" t="e">
        <f>IF(VLOOKUP($B120,'[2] Current Investment Portfolios'!$C$1:$R$65536,13)="","",VLOOKUP($B120,'[2] Current Investment Portfolios'!$C$1:$R$65536,13,FALSE))</f>
        <v>#N/A</v>
      </c>
      <c r="M120" s="43" t="e">
        <f>IF(VLOOKUP($B120,'[2] Current Investment Portfolios'!$C$1:$R$65536,7)="","",VLOOKUP($B120,'[2] Current Investment Portfolios'!$C$1:$R$65536,7,FALSE))</f>
        <v>#N/A</v>
      </c>
      <c r="N120" s="43" t="e">
        <f>IF(VLOOKUP($B120,'[2] Current Investment Portfolios'!$C$1:$R$65536,14)="","",VLOOKUP($B120,'[2] Current Investment Portfolios'!$C$1:$R$65536,14,FALSE))</f>
        <v>#N/A</v>
      </c>
      <c r="O120" s="43" t="e">
        <f>IF(VLOOKUP($B120,'[2] Current Investment Portfolios'!$C$1:$R$65536,8)="","",VLOOKUP($B120,'[2] Current Investment Portfolios'!$C$1:$R$65536,8,FALSE))</f>
        <v>#N/A</v>
      </c>
      <c r="P120" s="43" t="e">
        <f>IF(VLOOKUP($B120,'[2] Current Investment Portfolios'!$C$1:$R$65536,15)="","",VLOOKUP($B120,'[2] Current Investment Portfolios'!$C$1:$R$65536,15,FALSE))</f>
        <v>#N/A</v>
      </c>
      <c r="Q120" s="43" t="e">
        <f>IF(VLOOKUP($B120,'[2] Current Investment Portfolios'!$C$1:$R$65536,9)="","",VLOOKUP($B120,'[2] Current Investment Portfolios'!$C$1:$R$65536,9,FALSE))</f>
        <v>#N/A</v>
      </c>
      <c r="R120" s="43" t="e">
        <f>IF(VLOOKUP($B120,'[2] Current Investment Portfolios'!$C$1:$R$65536,16)="","",VLOOKUP($B120,'[2] Current Investment Portfolios'!$C$1:$R$65536,16,FALSE))</f>
        <v>#N/A</v>
      </c>
      <c r="S120" s="29">
        <f>VLOOKUP(B120,'[1]BuySell Data'!$A:$E,5,FALSE)</f>
        <v>2.1000000000000003E-3</v>
      </c>
      <c r="T120" s="27" t="str">
        <f>VLOOKUP(B120,'[1]Investment Managers'!$A:$B,2,FALSE)</f>
        <v>AMP Capital Investors Limited</v>
      </c>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row>
    <row r="121" spans="1:237" x14ac:dyDescent="0.25">
      <c r="A121" s="16" t="s">
        <v>1300</v>
      </c>
      <c r="B121" s="35" t="s">
        <v>1299</v>
      </c>
      <c r="C121" s="32" t="s">
        <v>873</v>
      </c>
      <c r="D121" s="29">
        <f>VLOOKUP(B121,'[1]ICR Data'!$A:$E,5,FALSE)</f>
        <v>7.0999999999999995E-3</v>
      </c>
      <c r="E121" s="43" t="e">
        <f>IF(VLOOKUP($B121,'[2] Current Investment Portfolios'!$C$1:$R$65536,3)="","",VLOOKUP($B121,'[2] Current Investment Portfolios'!$C$1:$R$65536,3,FALSE))</f>
        <v>#N/A</v>
      </c>
      <c r="F121" s="43" t="e">
        <f>IF(VLOOKUP($B121,'[2] Current Investment Portfolios'!$C$1:$R$65536,10)="","",VLOOKUP($B121,'[2] Current Investment Portfolios'!$C$1:$R$65536,10,FALSE))</f>
        <v>#N/A</v>
      </c>
      <c r="G121" s="43" t="e">
        <f>IF(VLOOKUP($B121,'[2] Current Investment Portfolios'!$C$1:$R$65536,4)="","",VLOOKUP($B121,'[2] Current Investment Portfolios'!$C$1:$R$65536,4,FALSE))</f>
        <v>#N/A</v>
      </c>
      <c r="H121" s="43" t="e">
        <f>IF(VLOOKUP($B121,'[2] Current Investment Portfolios'!$C$1:$R$65536,11)="","",VLOOKUP($B121,'[2] Current Investment Portfolios'!$C$1:$R$65536,11,FALSE))</f>
        <v>#N/A</v>
      </c>
      <c r="I121" s="43" t="e">
        <f>IF(VLOOKUP($B121,'[2] Current Investment Portfolios'!$C$1:$R$65536,5)="","",VLOOKUP($B121,'[2] Current Investment Portfolios'!$C$1:$R$65536,5,FALSE))</f>
        <v>#N/A</v>
      </c>
      <c r="J121" s="43" t="e">
        <f>IF(VLOOKUP($B121,'[2] Current Investment Portfolios'!$C$1:$R$65536,12)="","",VLOOKUP($B121,'[2] Current Investment Portfolios'!$C$1:$R$65536,12,FALSE))</f>
        <v>#N/A</v>
      </c>
      <c r="K121" s="43" t="e">
        <f>IF(VLOOKUP($B121,'[2] Current Investment Portfolios'!$C$1:$R$65536,6)="","",VLOOKUP($B121,'[2] Current Investment Portfolios'!$C$1:$R$65536,6,FALSE))</f>
        <v>#N/A</v>
      </c>
      <c r="L121" s="43" t="e">
        <f>IF(VLOOKUP($B121,'[2] Current Investment Portfolios'!$C$1:$R$65536,13)="","",VLOOKUP($B121,'[2] Current Investment Portfolios'!$C$1:$R$65536,13,FALSE))</f>
        <v>#N/A</v>
      </c>
      <c r="M121" s="43" t="e">
        <f>IF(VLOOKUP($B121,'[2] Current Investment Portfolios'!$C$1:$R$65536,7)="","",VLOOKUP($B121,'[2] Current Investment Portfolios'!$C$1:$R$65536,7,FALSE))</f>
        <v>#N/A</v>
      </c>
      <c r="N121" s="43" t="e">
        <f>IF(VLOOKUP($B121,'[2] Current Investment Portfolios'!$C$1:$R$65536,14)="","",VLOOKUP($B121,'[2] Current Investment Portfolios'!$C$1:$R$65536,14,FALSE))</f>
        <v>#N/A</v>
      </c>
      <c r="O121" s="43" t="e">
        <f>IF(VLOOKUP($B121,'[2] Current Investment Portfolios'!$C$1:$R$65536,8)="","",VLOOKUP($B121,'[2] Current Investment Portfolios'!$C$1:$R$65536,8,FALSE))</f>
        <v>#N/A</v>
      </c>
      <c r="P121" s="43" t="e">
        <f>IF(VLOOKUP($B121,'[2] Current Investment Portfolios'!$C$1:$R$65536,15)="","",VLOOKUP($B121,'[2] Current Investment Portfolios'!$C$1:$R$65536,15,FALSE))</f>
        <v>#N/A</v>
      </c>
      <c r="Q121" s="43" t="e">
        <f>IF(VLOOKUP($B121,'[2] Current Investment Portfolios'!$C$1:$R$65536,9)="","",VLOOKUP($B121,'[2] Current Investment Portfolios'!$C$1:$R$65536,9,FALSE))</f>
        <v>#N/A</v>
      </c>
      <c r="R121" s="43" t="e">
        <f>IF(VLOOKUP($B121,'[2] Current Investment Portfolios'!$C$1:$R$65536,16)="","",VLOOKUP($B121,'[2] Current Investment Portfolios'!$C$1:$R$65536,16,FALSE))</f>
        <v>#N/A</v>
      </c>
      <c r="S121" s="29">
        <f>VLOOKUP(B121,'[1]BuySell Data'!$A:$E,5,FALSE)</f>
        <v>2E-3</v>
      </c>
      <c r="T121" s="27" t="str">
        <f>VLOOKUP(B121,'[1]Investment Managers'!$A:$B,2,FALSE)</f>
        <v>ClearView Financial Management Limited</v>
      </c>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row>
    <row r="122" spans="1:237" s="2" customFormat="1" x14ac:dyDescent="0.25">
      <c r="A122" s="16" t="s">
        <v>1336</v>
      </c>
      <c r="B122" s="51" t="s">
        <v>110</v>
      </c>
      <c r="C122" s="32" t="s">
        <v>873</v>
      </c>
      <c r="D122" s="29">
        <f>VLOOKUP(B122,'[1]ICR Data'!$A:$E,5,FALSE)</f>
        <v>4.6999999999999993E-3</v>
      </c>
      <c r="E122" s="43" t="e">
        <f>IF(VLOOKUP($B122,'[2] Current Investment Portfolios'!$C$1:$R$65536,3)="","",VLOOKUP($B122,'[2] Current Investment Portfolios'!$C$1:$R$65536,3,FALSE))</f>
        <v>#N/A</v>
      </c>
      <c r="F122" s="43" t="e">
        <f>IF(VLOOKUP($B122,'[2] Current Investment Portfolios'!$C$1:$R$65536,10)="","",VLOOKUP($B122,'[2] Current Investment Portfolios'!$C$1:$R$65536,10,FALSE))</f>
        <v>#N/A</v>
      </c>
      <c r="G122" s="43" t="e">
        <f>IF(VLOOKUP($B122,'[2] Current Investment Portfolios'!$C$1:$R$65536,4)="","",VLOOKUP($B122,'[2] Current Investment Portfolios'!$C$1:$R$65536,4,FALSE))</f>
        <v>#N/A</v>
      </c>
      <c r="H122" s="43" t="e">
        <f>IF(VLOOKUP($B122,'[2] Current Investment Portfolios'!$C$1:$R$65536,11)="","",VLOOKUP($B122,'[2] Current Investment Portfolios'!$C$1:$R$65536,11,FALSE))</f>
        <v>#N/A</v>
      </c>
      <c r="I122" s="43" t="e">
        <f>IF(VLOOKUP($B122,'[2] Current Investment Portfolios'!$C$1:$R$65536,5)="","",VLOOKUP($B122,'[2] Current Investment Portfolios'!$C$1:$R$65536,5,FALSE))</f>
        <v>#N/A</v>
      </c>
      <c r="J122" s="43" t="e">
        <f>IF(VLOOKUP($B122,'[2] Current Investment Portfolios'!$C$1:$R$65536,12)="","",VLOOKUP($B122,'[2] Current Investment Portfolios'!$C$1:$R$65536,12,FALSE))</f>
        <v>#N/A</v>
      </c>
      <c r="K122" s="43" t="e">
        <f>IF(VLOOKUP($B122,'[2] Current Investment Portfolios'!$C$1:$R$65536,6)="","",VLOOKUP($B122,'[2] Current Investment Portfolios'!$C$1:$R$65536,6,FALSE))</f>
        <v>#N/A</v>
      </c>
      <c r="L122" s="43" t="e">
        <f>IF(VLOOKUP($B122,'[2] Current Investment Portfolios'!$C$1:$R$65536,13)="","",VLOOKUP($B122,'[2] Current Investment Portfolios'!$C$1:$R$65536,13,FALSE))</f>
        <v>#N/A</v>
      </c>
      <c r="M122" s="43" t="e">
        <f>IF(VLOOKUP($B122,'[2] Current Investment Portfolios'!$C$1:$R$65536,7)="","",VLOOKUP($B122,'[2] Current Investment Portfolios'!$C$1:$R$65536,7,FALSE))</f>
        <v>#N/A</v>
      </c>
      <c r="N122" s="43" t="e">
        <f>IF(VLOOKUP($B122,'[2] Current Investment Portfolios'!$C$1:$R$65536,14)="","",VLOOKUP($B122,'[2] Current Investment Portfolios'!$C$1:$R$65536,14,FALSE))</f>
        <v>#N/A</v>
      </c>
      <c r="O122" s="43" t="e">
        <f>IF(VLOOKUP($B122,'[2] Current Investment Portfolios'!$C$1:$R$65536,8)="","",VLOOKUP($B122,'[2] Current Investment Portfolios'!$C$1:$R$65536,8,FALSE))</f>
        <v>#N/A</v>
      </c>
      <c r="P122" s="43" t="e">
        <f>IF(VLOOKUP($B122,'[2] Current Investment Portfolios'!$C$1:$R$65536,15)="","",VLOOKUP($B122,'[2] Current Investment Portfolios'!$C$1:$R$65536,15,FALSE))</f>
        <v>#N/A</v>
      </c>
      <c r="Q122" s="43" t="e">
        <f>IF(VLOOKUP($B122,'[2] Current Investment Portfolios'!$C$1:$R$65536,9)="","",VLOOKUP($B122,'[2] Current Investment Portfolios'!$C$1:$R$65536,9,FALSE))</f>
        <v>#N/A</v>
      </c>
      <c r="R122" s="43" t="e">
        <f>IF(VLOOKUP($B122,'[2] Current Investment Portfolios'!$C$1:$R$65536,16)="","",VLOOKUP($B122,'[2] Current Investment Portfolios'!$C$1:$R$65536,16,FALSE))</f>
        <v>#N/A</v>
      </c>
      <c r="S122" s="29">
        <f>VLOOKUP(B122,'[1]BuySell Data'!$A:$E,5,FALSE)</f>
        <v>2E-3</v>
      </c>
      <c r="T122" s="27" t="str">
        <f>VLOOKUP(B122,'[1]Investment Managers'!$A:$B,2,FALSE)</f>
        <v>First Sentier Investors (Australia) Services Pty Limited</v>
      </c>
    </row>
    <row r="123" spans="1:237" s="2" customFormat="1" x14ac:dyDescent="0.25">
      <c r="A123" s="176" t="s">
        <v>891</v>
      </c>
      <c r="B123" s="75" t="s">
        <v>840</v>
      </c>
      <c r="C123" s="76" t="s">
        <v>873</v>
      </c>
      <c r="D123" s="29">
        <f>VLOOKUP(B123,'[1]ICR Data'!$A:$E,5,FALSE)</f>
        <v>1.9E-3</v>
      </c>
      <c r="E123" s="43" t="str">
        <f>IF(VLOOKUP($B123,'[2] Current Investment Portfolios'!$C$1:$R$65536,3)="","",VLOOKUP($B123,'[2] Current Investment Portfolios'!$C$1:$R$65536,3,FALSE))</f>
        <v/>
      </c>
      <c r="F123" s="43" t="str">
        <f>IF(VLOOKUP($B123,'[2] Current Investment Portfolios'!$C$1:$R$65536,10)="","",VLOOKUP($B123,'[2] Current Investment Portfolios'!$C$1:$R$65536,10,FALSE))</f>
        <v/>
      </c>
      <c r="G123" s="43" t="str">
        <f>IF(VLOOKUP($B123,'[2] Current Investment Portfolios'!$C$1:$R$65536,4)="","",VLOOKUP($B123,'[2] Current Investment Portfolios'!$C$1:$R$65536,4,FALSE))</f>
        <v/>
      </c>
      <c r="H123" s="43" t="str">
        <f>IF(VLOOKUP($B123,'[2] Current Investment Portfolios'!$C$1:$R$65536,11)="","",VLOOKUP($B123,'[2] Current Investment Portfolios'!$C$1:$R$65536,11,FALSE))</f>
        <v/>
      </c>
      <c r="I123" s="43" t="str">
        <f>IF(VLOOKUP($B123,'[2] Current Investment Portfolios'!$C$1:$R$65536,5)="","",VLOOKUP($B123,'[2] Current Investment Portfolios'!$C$1:$R$65536,5,FALSE))</f>
        <v/>
      </c>
      <c r="J123" s="43" t="str">
        <f>IF(VLOOKUP($B123,'[2] Current Investment Portfolios'!$C$1:$R$65536,12)="","",VLOOKUP($B123,'[2] Current Investment Portfolios'!$C$1:$R$65536,12,FALSE))</f>
        <v/>
      </c>
      <c r="K123" s="43" t="str">
        <f>IF(VLOOKUP($B123,'[2] Current Investment Portfolios'!$C$1:$R$65536,6)="","",VLOOKUP($B123,'[2] Current Investment Portfolios'!$C$1:$R$65536,6,FALSE))</f>
        <v/>
      </c>
      <c r="L123" s="43" t="str">
        <f>IF(VLOOKUP($B123,'[2] Current Investment Portfolios'!$C$1:$R$65536,13)="","",VLOOKUP($B123,'[2] Current Investment Portfolios'!$C$1:$R$65536,13,FALSE))</f>
        <v/>
      </c>
      <c r="M123" s="43" t="str">
        <f>IF(VLOOKUP($B123,'[2] Current Investment Portfolios'!$C$1:$R$65536,7)="","",VLOOKUP($B123,'[2] Current Investment Portfolios'!$C$1:$R$65536,7,FALSE))</f>
        <v/>
      </c>
      <c r="N123" s="43" t="str">
        <f>IF(VLOOKUP($B123,'[2] Current Investment Portfolios'!$C$1:$R$65536,14)="","",VLOOKUP($B123,'[2] Current Investment Portfolios'!$C$1:$R$65536,14,FALSE))</f>
        <v/>
      </c>
      <c r="O123" s="43" t="str">
        <f>IF(VLOOKUP($B123,'[2] Current Investment Portfolios'!$C$1:$R$65536,8)="","",VLOOKUP($B123,'[2] Current Investment Portfolios'!$C$1:$R$65536,8,FALSE))</f>
        <v/>
      </c>
      <c r="P123" s="43" t="str">
        <f>IF(VLOOKUP($B123,'[2] Current Investment Portfolios'!$C$1:$R$65536,15)="","",VLOOKUP($B123,'[2] Current Investment Portfolios'!$C$1:$R$65536,15,FALSE))</f>
        <v/>
      </c>
      <c r="Q123" s="43" t="str">
        <f>IF(VLOOKUP($B123,'[2] Current Investment Portfolios'!$C$1:$R$65536,9)="","",VLOOKUP($B123,'[2] Current Investment Portfolios'!$C$1:$R$65536,9,FALSE))</f>
        <v/>
      </c>
      <c r="R123" s="43" t="str">
        <f>IF(VLOOKUP($B123,'[2] Current Investment Portfolios'!$C$1:$R$65536,16)="","",VLOOKUP($B123,'[2] Current Investment Portfolios'!$C$1:$R$65536,16,FALSE))</f>
        <v/>
      </c>
      <c r="S123" s="29">
        <f>VLOOKUP(B123,'[1]BuySell Data'!$A:$E,5,FALSE)</f>
        <v>5.9999999999999995E-4</v>
      </c>
      <c r="T123" s="27" t="str">
        <f>VLOOKUP(B123,'[1]Investment Managers'!$A:$B,2,FALSE)</f>
        <v>DFA Australia Limited</v>
      </c>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row>
    <row r="124" spans="1:237" s="2" customFormat="1" x14ac:dyDescent="0.25">
      <c r="A124" s="16" t="s">
        <v>912</v>
      </c>
      <c r="B124" s="35" t="s">
        <v>192</v>
      </c>
      <c r="C124" s="32" t="s">
        <v>873</v>
      </c>
      <c r="D124" s="29">
        <f>VLOOKUP(B124,'[1]ICR Data'!$A:$E,5,FALSE)</f>
        <v>2E-3</v>
      </c>
      <c r="E124" s="43" t="e">
        <f>IF(VLOOKUP($B124,'[2] Current Investment Portfolios'!$C$1:$R$65536,3)="","",VLOOKUP($B124,'[2] Current Investment Portfolios'!$C$1:$R$65536,3,FALSE))</f>
        <v>#N/A</v>
      </c>
      <c r="F124" s="43" t="e">
        <f>IF(VLOOKUP($B124,'[2] Current Investment Portfolios'!$C$1:$R$65536,10)="","",VLOOKUP($B124,'[2] Current Investment Portfolios'!$C$1:$R$65536,10,FALSE))</f>
        <v>#N/A</v>
      </c>
      <c r="G124" s="43" t="e">
        <f>IF(VLOOKUP($B124,'[2] Current Investment Portfolios'!$C$1:$R$65536,4)="","",VLOOKUP($B124,'[2] Current Investment Portfolios'!$C$1:$R$65536,4,FALSE))</f>
        <v>#N/A</v>
      </c>
      <c r="H124" s="43" t="e">
        <f>IF(VLOOKUP($B124,'[2] Current Investment Portfolios'!$C$1:$R$65536,11)="","",VLOOKUP($B124,'[2] Current Investment Portfolios'!$C$1:$R$65536,11,FALSE))</f>
        <v>#N/A</v>
      </c>
      <c r="I124" s="43" t="e">
        <f>IF(VLOOKUP($B124,'[2] Current Investment Portfolios'!$C$1:$R$65536,5)="","",VLOOKUP($B124,'[2] Current Investment Portfolios'!$C$1:$R$65536,5,FALSE))</f>
        <v>#N/A</v>
      </c>
      <c r="J124" s="43" t="e">
        <f>IF(VLOOKUP($B124,'[2] Current Investment Portfolios'!$C$1:$R$65536,12)="","",VLOOKUP($B124,'[2] Current Investment Portfolios'!$C$1:$R$65536,12,FALSE))</f>
        <v>#N/A</v>
      </c>
      <c r="K124" s="43" t="e">
        <f>IF(VLOOKUP($B124,'[2] Current Investment Portfolios'!$C$1:$R$65536,6)="","",VLOOKUP($B124,'[2] Current Investment Portfolios'!$C$1:$R$65536,6,FALSE))</f>
        <v>#N/A</v>
      </c>
      <c r="L124" s="43" t="e">
        <f>IF(VLOOKUP($B124,'[2] Current Investment Portfolios'!$C$1:$R$65536,13)="","",VLOOKUP($B124,'[2] Current Investment Portfolios'!$C$1:$R$65536,13,FALSE))</f>
        <v>#N/A</v>
      </c>
      <c r="M124" s="43" t="e">
        <f>IF(VLOOKUP($B124,'[2] Current Investment Portfolios'!$C$1:$R$65536,7)="","",VLOOKUP($B124,'[2] Current Investment Portfolios'!$C$1:$R$65536,7,FALSE))</f>
        <v>#N/A</v>
      </c>
      <c r="N124" s="43" t="e">
        <f>IF(VLOOKUP($B124,'[2] Current Investment Portfolios'!$C$1:$R$65536,14)="","",VLOOKUP($B124,'[2] Current Investment Portfolios'!$C$1:$R$65536,14,FALSE))</f>
        <v>#N/A</v>
      </c>
      <c r="O124" s="43" t="e">
        <f>IF(VLOOKUP($B124,'[2] Current Investment Portfolios'!$C$1:$R$65536,8)="","",VLOOKUP($B124,'[2] Current Investment Portfolios'!$C$1:$R$65536,8,FALSE))</f>
        <v>#N/A</v>
      </c>
      <c r="P124" s="43" t="e">
        <f>IF(VLOOKUP($B124,'[2] Current Investment Portfolios'!$C$1:$R$65536,15)="","",VLOOKUP($B124,'[2] Current Investment Portfolios'!$C$1:$R$65536,15,FALSE))</f>
        <v>#N/A</v>
      </c>
      <c r="Q124" s="43" t="e">
        <f>IF(VLOOKUP($B124,'[2] Current Investment Portfolios'!$C$1:$R$65536,9)="","",VLOOKUP($B124,'[2] Current Investment Portfolios'!$C$1:$R$65536,9,FALSE))</f>
        <v>#N/A</v>
      </c>
      <c r="R124" s="43" t="e">
        <f>IF(VLOOKUP($B124,'[2] Current Investment Portfolios'!$C$1:$R$65536,16)="","",VLOOKUP($B124,'[2] Current Investment Portfolios'!$C$1:$R$65536,16,FALSE))</f>
        <v>#N/A</v>
      </c>
      <c r="S124" s="29">
        <f>VLOOKUP(B124,'[1]BuySell Data'!$A:$E,5,FALSE)</f>
        <v>1E-3</v>
      </c>
      <c r="T124" s="27" t="str">
        <f>VLOOKUP(B124,'[1]Investment Managers'!$A:$B,2,FALSE)</f>
        <v>BlackRock Asset Management Australia Ltd</v>
      </c>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row>
    <row r="125" spans="1:237" x14ac:dyDescent="0.25">
      <c r="A125" s="30" t="s">
        <v>900</v>
      </c>
      <c r="B125" s="51" t="s">
        <v>129</v>
      </c>
      <c r="C125" s="32" t="s">
        <v>873</v>
      </c>
      <c r="D125" s="29">
        <f>VLOOKUP(B125,'[1]ICR Data'!$A:$E,5,FALSE)</f>
        <v>4.5000000000000005E-3</v>
      </c>
      <c r="E125" s="43" t="e">
        <f>IF(VLOOKUP($B125,'[2] Current Investment Portfolios'!$C$1:$R$65536,3)="","",VLOOKUP($B125,'[2] Current Investment Portfolios'!$C$1:$R$65536,3,FALSE))</f>
        <v>#N/A</v>
      </c>
      <c r="F125" s="43" t="e">
        <f>IF(VLOOKUP($B125,'[2] Current Investment Portfolios'!$C$1:$R$65536,10)="","",VLOOKUP($B125,'[2] Current Investment Portfolios'!$C$1:$R$65536,10,FALSE))</f>
        <v>#N/A</v>
      </c>
      <c r="G125" s="43" t="e">
        <f>IF(VLOOKUP($B125,'[2] Current Investment Portfolios'!$C$1:$R$65536,4)="","",VLOOKUP($B125,'[2] Current Investment Portfolios'!$C$1:$R$65536,4,FALSE))</f>
        <v>#N/A</v>
      </c>
      <c r="H125" s="43" t="e">
        <f>IF(VLOOKUP($B125,'[2] Current Investment Portfolios'!$C$1:$R$65536,11)="","",VLOOKUP($B125,'[2] Current Investment Portfolios'!$C$1:$R$65536,11,FALSE))</f>
        <v>#N/A</v>
      </c>
      <c r="I125" s="43" t="e">
        <f>IF(VLOOKUP($B125,'[2] Current Investment Portfolios'!$C$1:$R$65536,5)="","",VLOOKUP($B125,'[2] Current Investment Portfolios'!$C$1:$R$65536,5,FALSE))</f>
        <v>#N/A</v>
      </c>
      <c r="J125" s="43" t="e">
        <f>IF(VLOOKUP($B125,'[2] Current Investment Portfolios'!$C$1:$R$65536,12)="","",VLOOKUP($B125,'[2] Current Investment Portfolios'!$C$1:$R$65536,12,FALSE))</f>
        <v>#N/A</v>
      </c>
      <c r="K125" s="43" t="e">
        <f>IF(VLOOKUP($B125,'[2] Current Investment Portfolios'!$C$1:$R$65536,6)="","",VLOOKUP($B125,'[2] Current Investment Portfolios'!$C$1:$R$65536,6,FALSE))</f>
        <v>#N/A</v>
      </c>
      <c r="L125" s="43" t="e">
        <f>IF(VLOOKUP($B125,'[2] Current Investment Portfolios'!$C$1:$R$65536,13)="","",VLOOKUP($B125,'[2] Current Investment Portfolios'!$C$1:$R$65536,13,FALSE))</f>
        <v>#N/A</v>
      </c>
      <c r="M125" s="43" t="e">
        <f>IF(VLOOKUP($B125,'[2] Current Investment Portfolios'!$C$1:$R$65536,7)="","",VLOOKUP($B125,'[2] Current Investment Portfolios'!$C$1:$R$65536,7,FALSE))</f>
        <v>#N/A</v>
      </c>
      <c r="N125" s="43" t="e">
        <f>IF(VLOOKUP($B125,'[2] Current Investment Portfolios'!$C$1:$R$65536,14)="","",VLOOKUP($B125,'[2] Current Investment Portfolios'!$C$1:$R$65536,14,FALSE))</f>
        <v>#N/A</v>
      </c>
      <c r="O125" s="43" t="e">
        <f>IF(VLOOKUP($B125,'[2] Current Investment Portfolios'!$C$1:$R$65536,8)="","",VLOOKUP($B125,'[2] Current Investment Portfolios'!$C$1:$R$65536,8,FALSE))</f>
        <v>#N/A</v>
      </c>
      <c r="P125" s="43" t="e">
        <f>IF(VLOOKUP($B125,'[2] Current Investment Portfolios'!$C$1:$R$65536,15)="","",VLOOKUP($B125,'[2] Current Investment Portfolios'!$C$1:$R$65536,15,FALSE))</f>
        <v>#N/A</v>
      </c>
      <c r="Q125" s="43" t="e">
        <f>IF(VLOOKUP($B125,'[2] Current Investment Portfolios'!$C$1:$R$65536,9)="","",VLOOKUP($B125,'[2] Current Investment Portfolios'!$C$1:$R$65536,9,FALSE))</f>
        <v>#N/A</v>
      </c>
      <c r="R125" s="43" t="e">
        <f>IF(VLOOKUP($B125,'[2] Current Investment Portfolios'!$C$1:$R$65536,16)="","",VLOOKUP($B125,'[2] Current Investment Portfolios'!$C$1:$R$65536,16,FALSE))</f>
        <v>#N/A</v>
      </c>
      <c r="S125" s="29">
        <f>VLOOKUP(B125,'[1]BuySell Data'!$A:$E,5,FALSE)</f>
        <v>8.0000000000000004E-4</v>
      </c>
      <c r="T125" s="27" t="str">
        <f>VLOOKUP(B125,'[1]Investment Managers'!$A:$B,2,FALSE)</f>
        <v>Janus Henderson Investors Ltd</v>
      </c>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row>
    <row r="126" spans="1:237" s="2" customFormat="1" x14ac:dyDescent="0.25">
      <c r="A126" s="30" t="s">
        <v>901</v>
      </c>
      <c r="B126" s="35" t="s">
        <v>420</v>
      </c>
      <c r="C126" s="32" t="s">
        <v>873</v>
      </c>
      <c r="D126" s="29">
        <f>VLOOKUP(B126,'[1]ICR Data'!$A:$E,5,FALSE)</f>
        <v>4.5000000000000005E-3</v>
      </c>
      <c r="E126" s="43" t="e">
        <f>IF(VLOOKUP($B126,'[2] Current Investment Portfolios'!$C$1:$R$65536,3)="","",VLOOKUP($B126,'[2] Current Investment Portfolios'!$C$1:$R$65536,3,FALSE))</f>
        <v>#N/A</v>
      </c>
      <c r="F126" s="43" t="e">
        <f>IF(VLOOKUP($B126,'[2] Current Investment Portfolios'!$C$1:$R$65536,10)="","",VLOOKUP($B126,'[2] Current Investment Portfolios'!$C$1:$R$65536,10,FALSE))</f>
        <v>#N/A</v>
      </c>
      <c r="G126" s="43" t="e">
        <f>IF(VLOOKUP($B126,'[2] Current Investment Portfolios'!$C$1:$R$65536,4)="","",VLOOKUP($B126,'[2] Current Investment Portfolios'!$C$1:$R$65536,4,FALSE))</f>
        <v>#N/A</v>
      </c>
      <c r="H126" s="43" t="e">
        <f>IF(VLOOKUP($B126,'[2] Current Investment Portfolios'!$C$1:$R$65536,11)="","",VLOOKUP($B126,'[2] Current Investment Portfolios'!$C$1:$R$65536,11,FALSE))</f>
        <v>#N/A</v>
      </c>
      <c r="I126" s="43" t="e">
        <f>IF(VLOOKUP($B126,'[2] Current Investment Portfolios'!$C$1:$R$65536,5)="","",VLOOKUP($B126,'[2] Current Investment Portfolios'!$C$1:$R$65536,5,FALSE))</f>
        <v>#N/A</v>
      </c>
      <c r="J126" s="43" t="e">
        <f>IF(VLOOKUP($B126,'[2] Current Investment Portfolios'!$C$1:$R$65536,12)="","",VLOOKUP($B126,'[2] Current Investment Portfolios'!$C$1:$R$65536,12,FALSE))</f>
        <v>#N/A</v>
      </c>
      <c r="K126" s="43" t="e">
        <f>IF(VLOOKUP($B126,'[2] Current Investment Portfolios'!$C$1:$R$65536,6)="","",VLOOKUP($B126,'[2] Current Investment Portfolios'!$C$1:$R$65536,6,FALSE))</f>
        <v>#N/A</v>
      </c>
      <c r="L126" s="43" t="e">
        <f>IF(VLOOKUP($B126,'[2] Current Investment Portfolios'!$C$1:$R$65536,13)="","",VLOOKUP($B126,'[2] Current Investment Portfolios'!$C$1:$R$65536,13,FALSE))</f>
        <v>#N/A</v>
      </c>
      <c r="M126" s="43" t="e">
        <f>IF(VLOOKUP($B126,'[2] Current Investment Portfolios'!$C$1:$R$65536,7)="","",VLOOKUP($B126,'[2] Current Investment Portfolios'!$C$1:$R$65536,7,FALSE))</f>
        <v>#N/A</v>
      </c>
      <c r="N126" s="43" t="e">
        <f>IF(VLOOKUP($B126,'[2] Current Investment Portfolios'!$C$1:$R$65536,14)="","",VLOOKUP($B126,'[2] Current Investment Portfolios'!$C$1:$R$65536,14,FALSE))</f>
        <v>#N/A</v>
      </c>
      <c r="O126" s="43" t="e">
        <f>IF(VLOOKUP($B126,'[2] Current Investment Portfolios'!$C$1:$R$65536,8)="","",VLOOKUP($B126,'[2] Current Investment Portfolios'!$C$1:$R$65536,8,FALSE))</f>
        <v>#N/A</v>
      </c>
      <c r="P126" s="43" t="e">
        <f>IF(VLOOKUP($B126,'[2] Current Investment Portfolios'!$C$1:$R$65536,15)="","",VLOOKUP($B126,'[2] Current Investment Portfolios'!$C$1:$R$65536,15,FALSE))</f>
        <v>#N/A</v>
      </c>
      <c r="Q126" s="43" t="e">
        <f>IF(VLOOKUP($B126,'[2] Current Investment Portfolios'!$C$1:$R$65536,9)="","",VLOOKUP($B126,'[2] Current Investment Portfolios'!$C$1:$R$65536,9,FALSE))</f>
        <v>#N/A</v>
      </c>
      <c r="R126" s="43" t="e">
        <f>IF(VLOOKUP($B126,'[2] Current Investment Portfolios'!$C$1:$R$65536,16)="","",VLOOKUP($B126,'[2] Current Investment Portfolios'!$C$1:$R$65536,16,FALSE))</f>
        <v>#N/A</v>
      </c>
      <c r="S126" s="29">
        <f>VLOOKUP(B126,'[1]BuySell Data'!$A:$E,5,FALSE)</f>
        <v>4.0000000000000002E-4</v>
      </c>
      <c r="T126" s="27" t="str">
        <f>VLOOKUP(B126,'[1]Investment Managers'!$A:$B,2,FALSE)</f>
        <v>Janus Henderson Investors Ltd</v>
      </c>
    </row>
    <row r="127" spans="1:237" s="2" customFormat="1" x14ac:dyDescent="0.25">
      <c r="A127" s="30" t="s">
        <v>1555</v>
      </c>
      <c r="B127" s="35" t="s">
        <v>1227</v>
      </c>
      <c r="C127" s="32" t="s">
        <v>873</v>
      </c>
      <c r="D127" s="29">
        <f>VLOOKUP(B127,'[1]ICR Data'!$A:$E,5,FALSE)</f>
        <v>4.1999999999999997E-3</v>
      </c>
      <c r="E127" s="43" t="str">
        <f>IF(VLOOKUP($B127,'[2] Current Investment Portfolios'!$C$1:$R$65536,3)="","",VLOOKUP($B127,'[2] Current Investment Portfolios'!$C$1:$R$65536,3,FALSE))</f>
        <v/>
      </c>
      <c r="F127" s="43" t="str">
        <f>IF(VLOOKUP($B127,'[2] Current Investment Portfolios'!$C$1:$R$65536,10)="","",VLOOKUP($B127,'[2] Current Investment Portfolios'!$C$1:$R$65536,10,FALSE))</f>
        <v/>
      </c>
      <c r="G127" s="43" t="str">
        <f>IF(VLOOKUP($B127,'[2] Current Investment Portfolios'!$C$1:$R$65536,4)="","",VLOOKUP($B127,'[2] Current Investment Portfolios'!$C$1:$R$65536,4,FALSE))</f>
        <v/>
      </c>
      <c r="H127" s="43" t="str">
        <f>IF(VLOOKUP($B127,'[2] Current Investment Portfolios'!$C$1:$R$65536,11)="","",VLOOKUP($B127,'[2] Current Investment Portfolios'!$C$1:$R$65536,11,FALSE))</f>
        <v/>
      </c>
      <c r="I127" s="43" t="str">
        <f>IF(VLOOKUP($B127,'[2] Current Investment Portfolios'!$C$1:$R$65536,5)="","",VLOOKUP($B127,'[2] Current Investment Portfolios'!$C$1:$R$65536,5,FALSE))</f>
        <v/>
      </c>
      <c r="J127" s="43" t="str">
        <f>IF(VLOOKUP($B127,'[2] Current Investment Portfolios'!$C$1:$R$65536,12)="","",VLOOKUP($B127,'[2] Current Investment Portfolios'!$C$1:$R$65536,12,FALSE))</f>
        <v/>
      </c>
      <c r="K127" s="43" t="str">
        <f>IF(VLOOKUP($B127,'[2] Current Investment Portfolios'!$C$1:$R$65536,6)="","",VLOOKUP($B127,'[2] Current Investment Portfolios'!$C$1:$R$65536,6,FALSE))</f>
        <v/>
      </c>
      <c r="L127" s="43" t="str">
        <f>IF(VLOOKUP($B127,'[2] Current Investment Portfolios'!$C$1:$R$65536,13)="","",VLOOKUP($B127,'[2] Current Investment Portfolios'!$C$1:$R$65536,13,FALSE))</f>
        <v/>
      </c>
      <c r="M127" s="43" t="str">
        <f>IF(VLOOKUP($B127,'[2] Current Investment Portfolios'!$C$1:$R$65536,7)="","",VLOOKUP($B127,'[2] Current Investment Portfolios'!$C$1:$R$65536,7,FALSE))</f>
        <v/>
      </c>
      <c r="N127" s="43" t="str">
        <f>IF(VLOOKUP($B127,'[2] Current Investment Portfolios'!$C$1:$R$65536,14)="","",VLOOKUP($B127,'[2] Current Investment Portfolios'!$C$1:$R$65536,14,FALSE))</f>
        <v/>
      </c>
      <c r="O127" s="43" t="str">
        <f>IF(VLOOKUP($B127,'[2] Current Investment Portfolios'!$C$1:$R$65536,8)="","",VLOOKUP($B127,'[2] Current Investment Portfolios'!$C$1:$R$65536,8,FALSE))</f>
        <v/>
      </c>
      <c r="P127" s="43" t="str">
        <f>IF(VLOOKUP($B127,'[2] Current Investment Portfolios'!$C$1:$R$65536,15)="","",VLOOKUP($B127,'[2] Current Investment Portfolios'!$C$1:$R$65536,15,FALSE))</f>
        <v/>
      </c>
      <c r="Q127" s="43" t="str">
        <f>IF(VLOOKUP($B127,'[2] Current Investment Portfolios'!$C$1:$R$65536,9)="","",VLOOKUP($B127,'[2] Current Investment Portfolios'!$C$1:$R$65536,9,FALSE))</f>
        <v/>
      </c>
      <c r="R127" s="43" t="str">
        <f>IF(VLOOKUP($B127,'[2] Current Investment Portfolios'!$C$1:$R$65536,16)="","",VLOOKUP($B127,'[2] Current Investment Portfolios'!$C$1:$R$65536,16,FALSE))</f>
        <v/>
      </c>
      <c r="S127" s="29">
        <f>VLOOKUP(B127,'[1]BuySell Data'!$A:$E,5,FALSE)</f>
        <v>1E-3</v>
      </c>
      <c r="T127" s="27" t="str">
        <f>VLOOKUP(B127,'[1]Investment Managers'!$A:$B,2,FALSE)</f>
        <v>Legg Mason Inc</v>
      </c>
    </row>
    <row r="128" spans="1:237" s="2" customFormat="1" x14ac:dyDescent="0.25">
      <c r="A128" s="16" t="s">
        <v>302</v>
      </c>
      <c r="B128" s="51" t="s">
        <v>195</v>
      </c>
      <c r="C128" s="32" t="s">
        <v>873</v>
      </c>
      <c r="D128" s="29">
        <f>VLOOKUP(B128,'[1]ICR Data'!$A:$E,5,FALSE)</f>
        <v>4.0000000000000001E-3</v>
      </c>
      <c r="E128" s="43" t="e">
        <f>IF(VLOOKUP($B128,'[2] Current Investment Portfolios'!$C$1:$R$65536,3)="","",VLOOKUP($B128,'[2] Current Investment Portfolios'!$C$1:$R$65536,3,FALSE))</f>
        <v>#N/A</v>
      </c>
      <c r="F128" s="43" t="e">
        <f>IF(VLOOKUP($B128,'[2] Current Investment Portfolios'!$C$1:$R$65536,10)="","",VLOOKUP($B128,'[2] Current Investment Portfolios'!$C$1:$R$65536,10,FALSE))</f>
        <v>#N/A</v>
      </c>
      <c r="G128" s="43" t="e">
        <f>IF(VLOOKUP($B128,'[2] Current Investment Portfolios'!$C$1:$R$65536,4)="","",VLOOKUP($B128,'[2] Current Investment Portfolios'!$C$1:$R$65536,4,FALSE))</f>
        <v>#N/A</v>
      </c>
      <c r="H128" s="43" t="e">
        <f>IF(VLOOKUP($B128,'[2] Current Investment Portfolios'!$C$1:$R$65536,11)="","",VLOOKUP($B128,'[2] Current Investment Portfolios'!$C$1:$R$65536,11,FALSE))</f>
        <v>#N/A</v>
      </c>
      <c r="I128" s="43" t="e">
        <f>IF(VLOOKUP($B128,'[2] Current Investment Portfolios'!$C$1:$R$65536,5)="","",VLOOKUP($B128,'[2] Current Investment Portfolios'!$C$1:$R$65536,5,FALSE))</f>
        <v>#N/A</v>
      </c>
      <c r="J128" s="43" t="e">
        <f>IF(VLOOKUP($B128,'[2] Current Investment Portfolios'!$C$1:$R$65536,12)="","",VLOOKUP($B128,'[2] Current Investment Portfolios'!$C$1:$R$65536,12,FALSE))</f>
        <v>#N/A</v>
      </c>
      <c r="K128" s="43" t="e">
        <f>IF(VLOOKUP($B128,'[2] Current Investment Portfolios'!$C$1:$R$65536,6)="","",VLOOKUP($B128,'[2] Current Investment Portfolios'!$C$1:$R$65536,6,FALSE))</f>
        <v>#N/A</v>
      </c>
      <c r="L128" s="43" t="e">
        <f>IF(VLOOKUP($B128,'[2] Current Investment Portfolios'!$C$1:$R$65536,13)="","",VLOOKUP($B128,'[2] Current Investment Portfolios'!$C$1:$R$65536,13,FALSE))</f>
        <v>#N/A</v>
      </c>
      <c r="M128" s="43" t="e">
        <f>IF(VLOOKUP($B128,'[2] Current Investment Portfolios'!$C$1:$R$65536,7)="","",VLOOKUP($B128,'[2] Current Investment Portfolios'!$C$1:$R$65536,7,FALSE))</f>
        <v>#N/A</v>
      </c>
      <c r="N128" s="43" t="e">
        <f>IF(VLOOKUP($B128,'[2] Current Investment Portfolios'!$C$1:$R$65536,14)="","",VLOOKUP($B128,'[2] Current Investment Portfolios'!$C$1:$R$65536,14,FALSE))</f>
        <v>#N/A</v>
      </c>
      <c r="O128" s="43" t="e">
        <f>IF(VLOOKUP($B128,'[2] Current Investment Portfolios'!$C$1:$R$65536,8)="","",VLOOKUP($B128,'[2] Current Investment Portfolios'!$C$1:$R$65536,8,FALSE))</f>
        <v>#N/A</v>
      </c>
      <c r="P128" s="43" t="e">
        <f>IF(VLOOKUP($B128,'[2] Current Investment Portfolios'!$C$1:$R$65536,15)="","",VLOOKUP($B128,'[2] Current Investment Portfolios'!$C$1:$R$65536,15,FALSE))</f>
        <v>#N/A</v>
      </c>
      <c r="Q128" s="43" t="e">
        <f>IF(VLOOKUP($B128,'[2] Current Investment Portfolios'!$C$1:$R$65536,9)="","",VLOOKUP($B128,'[2] Current Investment Portfolios'!$C$1:$R$65536,9,FALSE))</f>
        <v>#N/A</v>
      </c>
      <c r="R128" s="43" t="e">
        <f>IF(VLOOKUP($B128,'[2] Current Investment Portfolios'!$C$1:$R$65536,16)="","",VLOOKUP($B128,'[2] Current Investment Portfolios'!$C$1:$R$65536,16,FALSE))</f>
        <v>#N/A</v>
      </c>
      <c r="S128" s="29">
        <f>VLOOKUP(B128,'[1]BuySell Data'!$A:$E,5,FALSE)</f>
        <v>1.7000000000000001E-3</v>
      </c>
      <c r="T128" s="27" t="str">
        <f>VLOOKUP(B128,'[1]Investment Managers'!$A:$B,2,FALSE)</f>
        <v>Macquarie Investment Management Aus Ltd.</v>
      </c>
    </row>
    <row r="129" spans="1:20" s="2" customFormat="1" x14ac:dyDescent="0.25">
      <c r="A129" s="16" t="s">
        <v>1467</v>
      </c>
      <c r="B129" s="35" t="s">
        <v>196</v>
      </c>
      <c r="C129" s="32" t="s">
        <v>873</v>
      </c>
      <c r="D129" s="29">
        <f>VLOOKUP(B129,'[1]ICR Data'!$A:$E,5,FALSE)</f>
        <v>5.0000000000000001E-3</v>
      </c>
      <c r="E129" s="43" t="e">
        <f>IF(VLOOKUP($B129,'[2] Current Investment Portfolios'!$C$1:$R$65536,3)="","",VLOOKUP($B129,'[2] Current Investment Portfolios'!$C$1:$R$65536,3,FALSE))</f>
        <v>#N/A</v>
      </c>
      <c r="F129" s="43" t="e">
        <f>IF(VLOOKUP($B129,'[2] Current Investment Portfolios'!$C$1:$R$65536,10)="","",VLOOKUP($B129,'[2] Current Investment Portfolios'!$C$1:$R$65536,10,FALSE))</f>
        <v>#N/A</v>
      </c>
      <c r="G129" s="43" t="e">
        <f>IF(VLOOKUP($B129,'[2] Current Investment Portfolios'!$C$1:$R$65536,4)="","",VLOOKUP($B129,'[2] Current Investment Portfolios'!$C$1:$R$65536,4,FALSE))</f>
        <v>#N/A</v>
      </c>
      <c r="H129" s="43" t="e">
        <f>IF(VLOOKUP($B129,'[2] Current Investment Portfolios'!$C$1:$R$65536,11)="","",VLOOKUP($B129,'[2] Current Investment Portfolios'!$C$1:$R$65536,11,FALSE))</f>
        <v>#N/A</v>
      </c>
      <c r="I129" s="43" t="e">
        <f>IF(VLOOKUP($B129,'[2] Current Investment Portfolios'!$C$1:$R$65536,5)="","",VLOOKUP($B129,'[2] Current Investment Portfolios'!$C$1:$R$65536,5,FALSE))</f>
        <v>#N/A</v>
      </c>
      <c r="J129" s="43" t="e">
        <f>IF(VLOOKUP($B129,'[2] Current Investment Portfolios'!$C$1:$R$65536,12)="","",VLOOKUP($B129,'[2] Current Investment Portfolios'!$C$1:$R$65536,12,FALSE))</f>
        <v>#N/A</v>
      </c>
      <c r="K129" s="43" t="e">
        <f>IF(VLOOKUP($B129,'[2] Current Investment Portfolios'!$C$1:$R$65536,6)="","",VLOOKUP($B129,'[2] Current Investment Portfolios'!$C$1:$R$65536,6,FALSE))</f>
        <v>#N/A</v>
      </c>
      <c r="L129" s="43" t="e">
        <f>IF(VLOOKUP($B129,'[2] Current Investment Portfolios'!$C$1:$R$65536,13)="","",VLOOKUP($B129,'[2] Current Investment Portfolios'!$C$1:$R$65536,13,FALSE))</f>
        <v>#N/A</v>
      </c>
      <c r="M129" s="43" t="e">
        <f>IF(VLOOKUP($B129,'[2] Current Investment Portfolios'!$C$1:$R$65536,7)="","",VLOOKUP($B129,'[2] Current Investment Portfolios'!$C$1:$R$65536,7,FALSE))</f>
        <v>#N/A</v>
      </c>
      <c r="N129" s="43" t="e">
        <f>IF(VLOOKUP($B129,'[2] Current Investment Portfolios'!$C$1:$R$65536,14)="","",VLOOKUP($B129,'[2] Current Investment Portfolios'!$C$1:$R$65536,14,FALSE))</f>
        <v>#N/A</v>
      </c>
      <c r="O129" s="43" t="e">
        <f>IF(VLOOKUP($B129,'[2] Current Investment Portfolios'!$C$1:$R$65536,8)="","",VLOOKUP($B129,'[2] Current Investment Portfolios'!$C$1:$R$65536,8,FALSE))</f>
        <v>#N/A</v>
      </c>
      <c r="P129" s="43" t="e">
        <f>IF(VLOOKUP($B129,'[2] Current Investment Portfolios'!$C$1:$R$65536,15)="","",VLOOKUP($B129,'[2] Current Investment Portfolios'!$C$1:$R$65536,15,FALSE))</f>
        <v>#N/A</v>
      </c>
      <c r="Q129" s="43" t="e">
        <f>IF(VLOOKUP($B129,'[2] Current Investment Portfolios'!$C$1:$R$65536,9)="","",VLOOKUP($B129,'[2] Current Investment Portfolios'!$C$1:$R$65536,9,FALSE))</f>
        <v>#N/A</v>
      </c>
      <c r="R129" s="43" t="e">
        <f>IF(VLOOKUP($B129,'[2] Current Investment Portfolios'!$C$1:$R$65536,16)="","",VLOOKUP($B129,'[2] Current Investment Portfolios'!$C$1:$R$65536,16,FALSE))</f>
        <v>#N/A</v>
      </c>
      <c r="S129" s="29">
        <f>VLOOKUP(B129,'[1]BuySell Data'!$A:$E,5,FALSE)</f>
        <v>2E-3</v>
      </c>
      <c r="T129" s="27" t="str">
        <f>VLOOKUP(B129,'[1]Investment Managers'!$A:$B,2,FALSE)</f>
        <v>MLC Investments Limited</v>
      </c>
    </row>
    <row r="130" spans="1:20" s="2" customFormat="1" x14ac:dyDescent="0.25">
      <c r="A130" s="30" t="s">
        <v>1552</v>
      </c>
      <c r="B130" s="35" t="s">
        <v>201</v>
      </c>
      <c r="C130" s="32" t="s">
        <v>873</v>
      </c>
      <c r="D130" s="29">
        <f>VLOOKUP(B130,'[1]ICR Data'!$A:$E,5,FALSE)</f>
        <v>3.0000000000000001E-3</v>
      </c>
      <c r="E130" s="43" t="str">
        <f>IF(VLOOKUP($B130,'[2] Current Investment Portfolios'!$C$1:$R$65536,3)="","",VLOOKUP($B130,'[2] Current Investment Portfolios'!$C$1:$R$65536,3,FALSE))</f>
        <v/>
      </c>
      <c r="F130" s="43" t="str">
        <f>IF(VLOOKUP($B130,'[2] Current Investment Portfolios'!$C$1:$R$65536,10)="","",VLOOKUP($B130,'[2] Current Investment Portfolios'!$C$1:$R$65536,10,FALSE))</f>
        <v/>
      </c>
      <c r="G130" s="43" t="str">
        <f>IF(VLOOKUP($B130,'[2] Current Investment Portfolios'!$C$1:$R$65536,4)="","",VLOOKUP($B130,'[2] Current Investment Portfolios'!$C$1:$R$65536,4,FALSE))</f>
        <v/>
      </c>
      <c r="H130" s="43" t="str">
        <f>IF(VLOOKUP($B130,'[2] Current Investment Portfolios'!$C$1:$R$65536,11)="","",VLOOKUP($B130,'[2] Current Investment Portfolios'!$C$1:$R$65536,11,FALSE))</f>
        <v/>
      </c>
      <c r="I130" s="43" t="str">
        <f>IF(VLOOKUP($B130,'[2] Current Investment Portfolios'!$C$1:$R$65536,5)="","",VLOOKUP($B130,'[2] Current Investment Portfolios'!$C$1:$R$65536,5,FALSE))</f>
        <v/>
      </c>
      <c r="J130" s="43" t="str">
        <f>IF(VLOOKUP($B130,'[2] Current Investment Portfolios'!$C$1:$R$65536,12)="","",VLOOKUP($B130,'[2] Current Investment Portfolios'!$C$1:$R$65536,12,FALSE))</f>
        <v/>
      </c>
      <c r="K130" s="43" t="str">
        <f>IF(VLOOKUP($B130,'[2] Current Investment Portfolios'!$C$1:$R$65536,6)="","",VLOOKUP($B130,'[2] Current Investment Portfolios'!$C$1:$R$65536,6,FALSE))</f>
        <v/>
      </c>
      <c r="L130" s="43" t="str">
        <f>IF(VLOOKUP($B130,'[2] Current Investment Portfolios'!$C$1:$R$65536,13)="","",VLOOKUP($B130,'[2] Current Investment Portfolios'!$C$1:$R$65536,13,FALSE))</f>
        <v/>
      </c>
      <c r="M130" s="43" t="str">
        <f>IF(VLOOKUP($B130,'[2] Current Investment Portfolios'!$C$1:$R$65536,7)="","",VLOOKUP($B130,'[2] Current Investment Portfolios'!$C$1:$R$65536,7,FALSE))</f>
        <v/>
      </c>
      <c r="N130" s="43" t="str">
        <f>IF(VLOOKUP($B130,'[2] Current Investment Portfolios'!$C$1:$R$65536,14)="","",VLOOKUP($B130,'[2] Current Investment Portfolios'!$C$1:$R$65536,14,FALSE))</f>
        <v/>
      </c>
      <c r="O130" s="43" t="str">
        <f>IF(VLOOKUP($B130,'[2] Current Investment Portfolios'!$C$1:$R$65536,8)="","",VLOOKUP($B130,'[2] Current Investment Portfolios'!$C$1:$R$65536,8,FALSE))</f>
        <v/>
      </c>
      <c r="P130" s="43" t="str">
        <f>IF(VLOOKUP($B130,'[2] Current Investment Portfolios'!$C$1:$R$65536,15)="","",VLOOKUP($B130,'[2] Current Investment Portfolios'!$C$1:$R$65536,15,FALSE))</f>
        <v/>
      </c>
      <c r="Q130" s="43" t="str">
        <f>IF(VLOOKUP($B130,'[2] Current Investment Portfolios'!$C$1:$R$65536,9)="","",VLOOKUP($B130,'[2] Current Investment Portfolios'!$C$1:$R$65536,9,FALSE))</f>
        <v/>
      </c>
      <c r="R130" s="43" t="str">
        <f>IF(VLOOKUP($B130,'[2] Current Investment Portfolios'!$C$1:$R$65536,16)="","",VLOOKUP($B130,'[2] Current Investment Portfolios'!$C$1:$R$65536,16,FALSE))</f>
        <v/>
      </c>
      <c r="S130" s="29">
        <f>VLOOKUP(B130,'[1]BuySell Data'!$A:$E,5,FALSE)</f>
        <v>1E-3</v>
      </c>
      <c r="T130" s="27" t="str">
        <f>VLOOKUP(B130,'[1]Investment Managers'!$A:$B,2,FALSE)</f>
        <v>Nikko AM Limited</v>
      </c>
    </row>
    <row r="131" spans="1:20" s="2" customFormat="1" x14ac:dyDescent="0.25">
      <c r="A131" s="16" t="s">
        <v>341</v>
      </c>
      <c r="B131" s="35" t="s">
        <v>342</v>
      </c>
      <c r="C131" s="32" t="s">
        <v>873</v>
      </c>
      <c r="D131" s="29">
        <f>VLOOKUP(B131,'[1]ICR Data'!$A:$E,5,FALSE)</f>
        <v>5.1000000000000004E-3</v>
      </c>
      <c r="E131" s="43" t="e">
        <f>IF(VLOOKUP($B131,'[2] Current Investment Portfolios'!$C$1:$R$65536,3)="","",VLOOKUP($B131,'[2] Current Investment Portfolios'!$C$1:$R$65536,3,FALSE))</f>
        <v>#N/A</v>
      </c>
      <c r="F131" s="43" t="e">
        <f>IF(VLOOKUP($B131,'[2] Current Investment Portfolios'!$C$1:$R$65536,10)="","",VLOOKUP($B131,'[2] Current Investment Portfolios'!$C$1:$R$65536,10,FALSE))</f>
        <v>#N/A</v>
      </c>
      <c r="G131" s="43" t="e">
        <f>IF(VLOOKUP($B131,'[2] Current Investment Portfolios'!$C$1:$R$65536,4)="","",VLOOKUP($B131,'[2] Current Investment Portfolios'!$C$1:$R$65536,4,FALSE))</f>
        <v>#N/A</v>
      </c>
      <c r="H131" s="43" t="e">
        <f>IF(VLOOKUP($B131,'[2] Current Investment Portfolios'!$C$1:$R$65536,11)="","",VLOOKUP($B131,'[2] Current Investment Portfolios'!$C$1:$R$65536,11,FALSE))</f>
        <v>#N/A</v>
      </c>
      <c r="I131" s="43" t="e">
        <f>IF(VLOOKUP($B131,'[2] Current Investment Portfolios'!$C$1:$R$65536,5)="","",VLOOKUP($B131,'[2] Current Investment Portfolios'!$C$1:$R$65536,5,FALSE))</f>
        <v>#N/A</v>
      </c>
      <c r="J131" s="43" t="e">
        <f>IF(VLOOKUP($B131,'[2] Current Investment Portfolios'!$C$1:$R$65536,12)="","",VLOOKUP($B131,'[2] Current Investment Portfolios'!$C$1:$R$65536,12,FALSE))</f>
        <v>#N/A</v>
      </c>
      <c r="K131" s="43" t="e">
        <f>IF(VLOOKUP($B131,'[2] Current Investment Portfolios'!$C$1:$R$65536,6)="","",VLOOKUP($B131,'[2] Current Investment Portfolios'!$C$1:$R$65536,6,FALSE))</f>
        <v>#N/A</v>
      </c>
      <c r="L131" s="43" t="e">
        <f>IF(VLOOKUP($B131,'[2] Current Investment Portfolios'!$C$1:$R$65536,13)="","",VLOOKUP($B131,'[2] Current Investment Portfolios'!$C$1:$R$65536,13,FALSE))</f>
        <v>#N/A</v>
      </c>
      <c r="M131" s="43" t="e">
        <f>IF(VLOOKUP($B131,'[2] Current Investment Portfolios'!$C$1:$R$65536,7)="","",VLOOKUP($B131,'[2] Current Investment Portfolios'!$C$1:$R$65536,7,FALSE))</f>
        <v>#N/A</v>
      </c>
      <c r="N131" s="43" t="e">
        <f>IF(VLOOKUP($B131,'[2] Current Investment Portfolios'!$C$1:$R$65536,14)="","",VLOOKUP($B131,'[2] Current Investment Portfolios'!$C$1:$R$65536,14,FALSE))</f>
        <v>#N/A</v>
      </c>
      <c r="O131" s="43" t="e">
        <f>IF(VLOOKUP($B131,'[2] Current Investment Portfolios'!$C$1:$R$65536,8)="","",VLOOKUP($B131,'[2] Current Investment Portfolios'!$C$1:$R$65536,8,FALSE))</f>
        <v>#N/A</v>
      </c>
      <c r="P131" s="43" t="e">
        <f>IF(VLOOKUP($B131,'[2] Current Investment Portfolios'!$C$1:$R$65536,15)="","",VLOOKUP($B131,'[2] Current Investment Portfolios'!$C$1:$R$65536,15,FALSE))</f>
        <v>#N/A</v>
      </c>
      <c r="Q131" s="43" t="e">
        <f>IF(VLOOKUP($B131,'[2] Current Investment Portfolios'!$C$1:$R$65536,9)="","",VLOOKUP($B131,'[2] Current Investment Portfolios'!$C$1:$R$65536,9,FALSE))</f>
        <v>#N/A</v>
      </c>
      <c r="R131" s="43" t="e">
        <f>IF(VLOOKUP($B131,'[2] Current Investment Portfolios'!$C$1:$R$65536,16)="","",VLOOKUP($B131,'[2] Current Investment Portfolios'!$C$1:$R$65536,16,FALSE))</f>
        <v>#N/A</v>
      </c>
      <c r="S131" s="29">
        <f>VLOOKUP(B131,'[1]BuySell Data'!$A:$E,5,FALSE)</f>
        <v>8.0000000000000004E-4</v>
      </c>
      <c r="T131" s="27" t="str">
        <f>VLOOKUP(B131,'[1]Investment Managers'!$A:$B,2,FALSE)</f>
        <v>Optimix Investment Management Limited</v>
      </c>
    </row>
    <row r="132" spans="1:20" s="2" customFormat="1" x14ac:dyDescent="0.25">
      <c r="A132" s="16" t="s">
        <v>1004</v>
      </c>
      <c r="B132" s="51" t="s">
        <v>193</v>
      </c>
      <c r="C132" s="32" t="s">
        <v>873</v>
      </c>
      <c r="D132" s="29">
        <f>VLOOKUP(B132,'[1]ICR Data'!$A:$E,5,FALSE)</f>
        <v>4.5000000000000005E-3</v>
      </c>
      <c r="E132" s="43" t="str">
        <f>IF(VLOOKUP($B132,'[2] Current Investment Portfolios'!$C$1:$R$65536,3)="","",VLOOKUP($B132,'[2] Current Investment Portfolios'!$C$1:$R$65536,3,FALSE))</f>
        <v/>
      </c>
      <c r="F132" s="43" t="str">
        <f>IF(VLOOKUP($B132,'[2] Current Investment Portfolios'!$C$1:$R$65536,10)="","",VLOOKUP($B132,'[2] Current Investment Portfolios'!$C$1:$R$65536,10,FALSE))</f>
        <v/>
      </c>
      <c r="G132" s="43" t="str">
        <f>IF(VLOOKUP($B132,'[2] Current Investment Portfolios'!$C$1:$R$65536,4)="","",VLOOKUP($B132,'[2] Current Investment Portfolios'!$C$1:$R$65536,4,FALSE))</f>
        <v/>
      </c>
      <c r="H132" s="43" t="str">
        <f>IF(VLOOKUP($B132,'[2] Current Investment Portfolios'!$C$1:$R$65536,11)="","",VLOOKUP($B132,'[2] Current Investment Portfolios'!$C$1:$R$65536,11,FALSE))</f>
        <v/>
      </c>
      <c r="I132" s="43" t="str">
        <f>IF(VLOOKUP($B132,'[2] Current Investment Portfolios'!$C$1:$R$65536,5)="","",VLOOKUP($B132,'[2] Current Investment Portfolios'!$C$1:$R$65536,5,FALSE))</f>
        <v/>
      </c>
      <c r="J132" s="43" t="str">
        <f>IF(VLOOKUP($B132,'[2] Current Investment Portfolios'!$C$1:$R$65536,12)="","",VLOOKUP($B132,'[2] Current Investment Portfolios'!$C$1:$R$65536,12,FALSE))</f>
        <v/>
      </c>
      <c r="K132" s="43" t="str">
        <f>IF(VLOOKUP($B132,'[2] Current Investment Portfolios'!$C$1:$R$65536,6)="","",VLOOKUP($B132,'[2] Current Investment Portfolios'!$C$1:$R$65536,6,FALSE))</f>
        <v/>
      </c>
      <c r="L132" s="43" t="str">
        <f>IF(VLOOKUP($B132,'[2] Current Investment Portfolios'!$C$1:$R$65536,13)="","",VLOOKUP($B132,'[2] Current Investment Portfolios'!$C$1:$R$65536,13,FALSE))</f>
        <v/>
      </c>
      <c r="M132" s="43" t="str">
        <f>IF(VLOOKUP($B132,'[2] Current Investment Portfolios'!$C$1:$R$65536,7)="","",VLOOKUP($B132,'[2] Current Investment Portfolios'!$C$1:$R$65536,7,FALSE))</f>
        <v/>
      </c>
      <c r="N132" s="43" t="str">
        <f>IF(VLOOKUP($B132,'[2] Current Investment Portfolios'!$C$1:$R$65536,14)="","",VLOOKUP($B132,'[2] Current Investment Portfolios'!$C$1:$R$65536,14,FALSE))</f>
        <v/>
      </c>
      <c r="O132" s="43" t="str">
        <f>IF(VLOOKUP($B132,'[2] Current Investment Portfolios'!$C$1:$R$65536,8)="","",VLOOKUP($B132,'[2] Current Investment Portfolios'!$C$1:$R$65536,8,FALSE))</f>
        <v/>
      </c>
      <c r="P132" s="43" t="str">
        <f>IF(VLOOKUP($B132,'[2] Current Investment Portfolios'!$C$1:$R$65536,15)="","",VLOOKUP($B132,'[2] Current Investment Portfolios'!$C$1:$R$65536,15,FALSE))</f>
        <v/>
      </c>
      <c r="Q132" s="43" t="str">
        <f>IF(VLOOKUP($B132,'[2] Current Investment Portfolios'!$C$1:$R$65536,9)="","",VLOOKUP($B132,'[2] Current Investment Portfolios'!$C$1:$R$65536,9,FALSE))</f>
        <v/>
      </c>
      <c r="R132" s="43" t="str">
        <f>IF(VLOOKUP($B132,'[2] Current Investment Portfolios'!$C$1:$R$65536,16)="","",VLOOKUP($B132,'[2] Current Investment Portfolios'!$C$1:$R$65536,16,FALSE))</f>
        <v/>
      </c>
      <c r="S132" s="29">
        <f>VLOOKUP(B132,'[1]BuySell Data'!$A:$E,5,FALSE)</f>
        <v>1.1999999999999999E-3</v>
      </c>
      <c r="T132" s="27" t="str">
        <f>VLOOKUP(B132,'[1]Investment Managers'!$A:$B,2,FALSE)</f>
        <v>Pendal Group Ltd</v>
      </c>
    </row>
    <row r="133" spans="1:20" s="2" customFormat="1" x14ac:dyDescent="0.25">
      <c r="A133" s="16" t="s">
        <v>1265</v>
      </c>
      <c r="B133" s="51" t="s">
        <v>1264</v>
      </c>
      <c r="C133" s="32" t="s">
        <v>873</v>
      </c>
      <c r="D133" s="29">
        <f>VLOOKUP(B133,'[1]ICR Data'!$A:$E,5,FALSE)</f>
        <v>4.0000000000000001E-3</v>
      </c>
      <c r="E133" s="43" t="e">
        <f>IF(VLOOKUP($B133,'[2] Current Investment Portfolios'!$C$1:$R$65536,3)="","",VLOOKUP($B133,'[2] Current Investment Portfolios'!$C$1:$R$65536,3,FALSE))</f>
        <v>#N/A</v>
      </c>
      <c r="F133" s="43" t="e">
        <f>IF(VLOOKUP($B133,'[2] Current Investment Portfolios'!$C$1:$R$65536,10)="","",VLOOKUP($B133,'[2] Current Investment Portfolios'!$C$1:$R$65536,10,FALSE))</f>
        <v>#N/A</v>
      </c>
      <c r="G133" s="43" t="e">
        <f>IF(VLOOKUP($B133,'[2] Current Investment Portfolios'!$C$1:$R$65536,4)="","",VLOOKUP($B133,'[2] Current Investment Portfolios'!$C$1:$R$65536,4,FALSE))</f>
        <v>#N/A</v>
      </c>
      <c r="H133" s="43" t="e">
        <f>IF(VLOOKUP($B133,'[2] Current Investment Portfolios'!$C$1:$R$65536,11)="","",VLOOKUP($B133,'[2] Current Investment Portfolios'!$C$1:$R$65536,11,FALSE))</f>
        <v>#N/A</v>
      </c>
      <c r="I133" s="43" t="e">
        <f>IF(VLOOKUP($B133,'[2] Current Investment Portfolios'!$C$1:$R$65536,5)="","",VLOOKUP($B133,'[2] Current Investment Portfolios'!$C$1:$R$65536,5,FALSE))</f>
        <v>#N/A</v>
      </c>
      <c r="J133" s="43" t="e">
        <f>IF(VLOOKUP($B133,'[2] Current Investment Portfolios'!$C$1:$R$65536,12)="","",VLOOKUP($B133,'[2] Current Investment Portfolios'!$C$1:$R$65536,12,FALSE))</f>
        <v>#N/A</v>
      </c>
      <c r="K133" s="43" t="e">
        <f>IF(VLOOKUP($B133,'[2] Current Investment Portfolios'!$C$1:$R$65536,6)="","",VLOOKUP($B133,'[2] Current Investment Portfolios'!$C$1:$R$65536,6,FALSE))</f>
        <v>#N/A</v>
      </c>
      <c r="L133" s="43" t="e">
        <f>IF(VLOOKUP($B133,'[2] Current Investment Portfolios'!$C$1:$R$65536,13)="","",VLOOKUP($B133,'[2] Current Investment Portfolios'!$C$1:$R$65536,13,FALSE))</f>
        <v>#N/A</v>
      </c>
      <c r="M133" s="43" t="e">
        <f>IF(VLOOKUP($B133,'[2] Current Investment Portfolios'!$C$1:$R$65536,7)="","",VLOOKUP($B133,'[2] Current Investment Portfolios'!$C$1:$R$65536,7,FALSE))</f>
        <v>#N/A</v>
      </c>
      <c r="N133" s="43" t="e">
        <f>IF(VLOOKUP($B133,'[2] Current Investment Portfolios'!$C$1:$R$65536,14)="","",VLOOKUP($B133,'[2] Current Investment Portfolios'!$C$1:$R$65536,14,FALSE))</f>
        <v>#N/A</v>
      </c>
      <c r="O133" s="43" t="e">
        <f>IF(VLOOKUP($B133,'[2] Current Investment Portfolios'!$C$1:$R$65536,8)="","",VLOOKUP($B133,'[2] Current Investment Portfolios'!$C$1:$R$65536,8,FALSE))</f>
        <v>#N/A</v>
      </c>
      <c r="P133" s="43" t="e">
        <f>IF(VLOOKUP($B133,'[2] Current Investment Portfolios'!$C$1:$R$65536,15)="","",VLOOKUP($B133,'[2] Current Investment Portfolios'!$C$1:$R$65536,15,FALSE))</f>
        <v>#N/A</v>
      </c>
      <c r="Q133" s="43" t="e">
        <f>IF(VLOOKUP($B133,'[2] Current Investment Portfolios'!$C$1:$R$65536,9)="","",VLOOKUP($B133,'[2] Current Investment Portfolios'!$C$1:$R$65536,9,FALSE))</f>
        <v>#N/A</v>
      </c>
      <c r="R133" s="43" t="e">
        <f>IF(VLOOKUP($B133,'[2] Current Investment Portfolios'!$C$1:$R$65536,16)="","",VLOOKUP($B133,'[2] Current Investment Portfolios'!$C$1:$R$65536,16,FALSE))</f>
        <v>#N/A</v>
      </c>
      <c r="S133" s="29">
        <f>VLOOKUP(B133,'[1]BuySell Data'!$A:$E,5,FALSE)</f>
        <v>1.4000000000000002E-3</v>
      </c>
      <c r="T133" s="27" t="str">
        <f>VLOOKUP(B133,'[1]Investment Managers'!$A:$B,2,FALSE)</f>
        <v>Pendal Institutional Limited</v>
      </c>
    </row>
    <row r="134" spans="1:20" s="2" customFormat="1" x14ac:dyDescent="0.25">
      <c r="A134" s="16" t="s">
        <v>422</v>
      </c>
      <c r="B134" s="28" t="s">
        <v>194</v>
      </c>
      <c r="C134" s="32" t="s">
        <v>873</v>
      </c>
      <c r="D134" s="29">
        <f>VLOOKUP(B134,'[1]ICR Data'!$A:$E,5,FALSE)</f>
        <v>5.1000000000000004E-3</v>
      </c>
      <c r="E134" s="43" t="str">
        <f>IF(VLOOKUP($B134,'[2] Current Investment Portfolios'!$C$1:$R$65536,3)="","",VLOOKUP($B134,'[2] Current Investment Portfolios'!$C$1:$R$65536,3,FALSE))</f>
        <v/>
      </c>
      <c r="F134" s="43" t="str">
        <f>IF(VLOOKUP($B134,'[2] Current Investment Portfolios'!$C$1:$R$65536,10)="","",VLOOKUP($B134,'[2] Current Investment Portfolios'!$C$1:$R$65536,10,FALSE))</f>
        <v/>
      </c>
      <c r="G134" s="43" t="str">
        <f>IF(VLOOKUP($B134,'[2] Current Investment Portfolios'!$C$1:$R$65536,4)="","",VLOOKUP($B134,'[2] Current Investment Portfolios'!$C$1:$R$65536,4,FALSE))</f>
        <v/>
      </c>
      <c r="H134" s="43" t="str">
        <f>IF(VLOOKUP($B134,'[2] Current Investment Portfolios'!$C$1:$R$65536,11)="","",VLOOKUP($B134,'[2] Current Investment Portfolios'!$C$1:$R$65536,11,FALSE))</f>
        <v/>
      </c>
      <c r="I134" s="43" t="str">
        <f>IF(VLOOKUP($B134,'[2] Current Investment Portfolios'!$C$1:$R$65536,5)="","",VLOOKUP($B134,'[2] Current Investment Portfolios'!$C$1:$R$65536,5,FALSE))</f>
        <v/>
      </c>
      <c r="J134" s="43" t="str">
        <f>IF(VLOOKUP($B134,'[2] Current Investment Portfolios'!$C$1:$R$65536,12)="","",VLOOKUP($B134,'[2] Current Investment Portfolios'!$C$1:$R$65536,12,FALSE))</f>
        <v/>
      </c>
      <c r="K134" s="43" t="str">
        <f>IF(VLOOKUP($B134,'[2] Current Investment Portfolios'!$C$1:$R$65536,6)="","",VLOOKUP($B134,'[2] Current Investment Portfolios'!$C$1:$R$65536,6,FALSE))</f>
        <v/>
      </c>
      <c r="L134" s="43" t="str">
        <f>IF(VLOOKUP($B134,'[2] Current Investment Portfolios'!$C$1:$R$65536,13)="","",VLOOKUP($B134,'[2] Current Investment Portfolios'!$C$1:$R$65536,13,FALSE))</f>
        <v/>
      </c>
      <c r="M134" s="43" t="str">
        <f>IF(VLOOKUP($B134,'[2] Current Investment Portfolios'!$C$1:$R$65536,7)="","",VLOOKUP($B134,'[2] Current Investment Portfolios'!$C$1:$R$65536,7,FALSE))</f>
        <v/>
      </c>
      <c r="N134" s="43" t="str">
        <f>IF(VLOOKUP($B134,'[2] Current Investment Portfolios'!$C$1:$R$65536,14)="","",VLOOKUP($B134,'[2] Current Investment Portfolios'!$C$1:$R$65536,14,FALSE))</f>
        <v/>
      </c>
      <c r="O134" s="43" t="str">
        <f>IF(VLOOKUP($B134,'[2] Current Investment Portfolios'!$C$1:$R$65536,8)="","",VLOOKUP($B134,'[2] Current Investment Portfolios'!$C$1:$R$65536,8,FALSE))</f>
        <v/>
      </c>
      <c r="P134" s="43" t="str">
        <f>IF(VLOOKUP($B134,'[2] Current Investment Portfolios'!$C$1:$R$65536,15)="","",VLOOKUP($B134,'[2] Current Investment Portfolios'!$C$1:$R$65536,15,FALSE))</f>
        <v/>
      </c>
      <c r="Q134" s="43" t="str">
        <f>IF(VLOOKUP($B134,'[2] Current Investment Portfolios'!$C$1:$R$65536,9)="","",VLOOKUP($B134,'[2] Current Investment Portfolios'!$C$1:$R$65536,9,FALSE))</f>
        <v/>
      </c>
      <c r="R134" s="43" t="str">
        <f>IF(VLOOKUP($B134,'[2] Current Investment Portfolios'!$C$1:$R$65536,16)="","",VLOOKUP($B134,'[2] Current Investment Portfolios'!$C$1:$R$65536,16,FALSE))</f>
        <v/>
      </c>
      <c r="S134" s="29">
        <f>VLOOKUP(B134,'[1]BuySell Data'!$A:$E,5,FALSE)</f>
        <v>1E-3</v>
      </c>
      <c r="T134" s="27" t="str">
        <f>VLOOKUP(B134,'[1]Investment Managers'!$A:$B,2,FALSE)</f>
        <v>Pacific Investment Management Company, LLC</v>
      </c>
    </row>
    <row r="135" spans="1:20" s="2" customFormat="1" x14ac:dyDescent="0.25">
      <c r="A135" s="16" t="s">
        <v>1298</v>
      </c>
      <c r="B135" s="28" t="s">
        <v>1297</v>
      </c>
      <c r="C135" s="32" t="s">
        <v>873</v>
      </c>
      <c r="D135" s="29">
        <f>VLOOKUP(B135,'[1]ICR Data'!$A:$E,5,FALSE)</f>
        <v>6.5000000000000006E-3</v>
      </c>
      <c r="E135" s="43" t="str">
        <f>IF(VLOOKUP($B135,'[2] Current Investment Portfolios'!$C$1:$R$65536,3)="","",VLOOKUP($B135,'[2] Current Investment Portfolios'!$C$1:$R$65536,3,FALSE))</f>
        <v/>
      </c>
      <c r="F135" s="43" t="str">
        <f>IF(VLOOKUP($B135,'[2] Current Investment Portfolios'!$C$1:$R$65536,10)="","",VLOOKUP($B135,'[2] Current Investment Portfolios'!$C$1:$R$65536,10,FALSE))</f>
        <v/>
      </c>
      <c r="G135" s="43" t="str">
        <f>IF(VLOOKUP($B135,'[2] Current Investment Portfolios'!$C$1:$R$65536,4)="","",VLOOKUP($B135,'[2] Current Investment Portfolios'!$C$1:$R$65536,4,FALSE))</f>
        <v/>
      </c>
      <c r="H135" s="43" t="str">
        <f>IF(VLOOKUP($B135,'[2] Current Investment Portfolios'!$C$1:$R$65536,11)="","",VLOOKUP($B135,'[2] Current Investment Portfolios'!$C$1:$R$65536,11,FALSE))</f>
        <v/>
      </c>
      <c r="I135" s="43" t="str">
        <f>IF(VLOOKUP($B135,'[2] Current Investment Portfolios'!$C$1:$R$65536,5)="","",VLOOKUP($B135,'[2] Current Investment Portfolios'!$C$1:$R$65536,5,FALSE))</f>
        <v/>
      </c>
      <c r="J135" s="43" t="str">
        <f>IF(VLOOKUP($B135,'[2] Current Investment Portfolios'!$C$1:$R$65536,12)="","",VLOOKUP($B135,'[2] Current Investment Portfolios'!$C$1:$R$65536,12,FALSE))</f>
        <v/>
      </c>
      <c r="K135" s="43" t="str">
        <f>IF(VLOOKUP($B135,'[2] Current Investment Portfolios'!$C$1:$R$65536,6)="","",VLOOKUP($B135,'[2] Current Investment Portfolios'!$C$1:$R$65536,6,FALSE))</f>
        <v/>
      </c>
      <c r="L135" s="43" t="str">
        <f>IF(VLOOKUP($B135,'[2] Current Investment Portfolios'!$C$1:$R$65536,13)="","",VLOOKUP($B135,'[2] Current Investment Portfolios'!$C$1:$R$65536,13,FALSE))</f>
        <v/>
      </c>
      <c r="M135" s="43" t="str">
        <f>IF(VLOOKUP($B135,'[2] Current Investment Portfolios'!$C$1:$R$65536,7)="","",VLOOKUP($B135,'[2] Current Investment Portfolios'!$C$1:$R$65536,7,FALSE))</f>
        <v/>
      </c>
      <c r="N135" s="43" t="str">
        <f>IF(VLOOKUP($B135,'[2] Current Investment Portfolios'!$C$1:$R$65536,14)="","",VLOOKUP($B135,'[2] Current Investment Portfolios'!$C$1:$R$65536,14,FALSE))</f>
        <v/>
      </c>
      <c r="O135" s="43" t="str">
        <f>IF(VLOOKUP($B135,'[2] Current Investment Portfolios'!$C$1:$R$65536,8)="","",VLOOKUP($B135,'[2] Current Investment Portfolios'!$C$1:$R$65536,8,FALSE))</f>
        <v/>
      </c>
      <c r="P135" s="43" t="str">
        <f>IF(VLOOKUP($B135,'[2] Current Investment Portfolios'!$C$1:$R$65536,15)="","",VLOOKUP($B135,'[2] Current Investment Portfolios'!$C$1:$R$65536,15,FALSE))</f>
        <v/>
      </c>
      <c r="Q135" s="43" t="str">
        <f>IF(VLOOKUP($B135,'[2] Current Investment Portfolios'!$C$1:$R$65536,9)="","",VLOOKUP($B135,'[2] Current Investment Portfolios'!$C$1:$R$65536,9,FALSE))</f>
        <v/>
      </c>
      <c r="R135" s="43" t="str">
        <f>IF(VLOOKUP($B135,'[2] Current Investment Portfolios'!$C$1:$R$65536,16)="","",VLOOKUP($B135,'[2] Current Investment Portfolios'!$C$1:$R$65536,16,FALSE))</f>
        <v/>
      </c>
      <c r="S135" s="29">
        <f>VLOOKUP(B135,'[1]BuySell Data'!$A:$E,5,FALSE)</f>
        <v>0</v>
      </c>
      <c r="T135" s="27" t="str">
        <f>VLOOKUP(B135,'[1]Investment Managers'!$A:$B,2,FALSE)</f>
        <v>Pacific Investment Management Company, LLC</v>
      </c>
    </row>
    <row r="136" spans="1:20" s="2" customFormat="1" x14ac:dyDescent="0.25">
      <c r="A136" s="16" t="s">
        <v>388</v>
      </c>
      <c r="B136" s="35" t="s">
        <v>42</v>
      </c>
      <c r="C136" s="32" t="s">
        <v>873</v>
      </c>
      <c r="D136" s="29">
        <f>VLOOKUP(B136,'[1]ICR Data'!$A:$E,5,FALSE)</f>
        <v>4.5000000000000005E-3</v>
      </c>
      <c r="E136" s="43" t="str">
        <f>IF(VLOOKUP($B136,'[2] Current Investment Portfolios'!$C$1:$R$65536,3)="","",VLOOKUP($B136,'[2] Current Investment Portfolios'!$C$1:$R$65536,3,FALSE))</f>
        <v/>
      </c>
      <c r="F136" s="43" t="str">
        <f>IF(VLOOKUP($B136,'[2] Current Investment Portfolios'!$C$1:$R$65536,10)="","",VLOOKUP($B136,'[2] Current Investment Portfolios'!$C$1:$R$65536,10,FALSE))</f>
        <v/>
      </c>
      <c r="G136" s="43" t="str">
        <f>IF(VLOOKUP($B136,'[2] Current Investment Portfolios'!$C$1:$R$65536,4)="","",VLOOKUP($B136,'[2] Current Investment Portfolios'!$C$1:$R$65536,4,FALSE))</f>
        <v/>
      </c>
      <c r="H136" s="43" t="str">
        <f>IF(VLOOKUP($B136,'[2] Current Investment Portfolios'!$C$1:$R$65536,11)="","",VLOOKUP($B136,'[2] Current Investment Portfolios'!$C$1:$R$65536,11,FALSE))</f>
        <v/>
      </c>
      <c r="I136" s="43" t="str">
        <f>IF(VLOOKUP($B136,'[2] Current Investment Portfolios'!$C$1:$R$65536,5)="","",VLOOKUP($B136,'[2] Current Investment Portfolios'!$C$1:$R$65536,5,FALSE))</f>
        <v/>
      </c>
      <c r="J136" s="43" t="str">
        <f>IF(VLOOKUP($B136,'[2] Current Investment Portfolios'!$C$1:$R$65536,12)="","",VLOOKUP($B136,'[2] Current Investment Portfolios'!$C$1:$R$65536,12,FALSE))</f>
        <v/>
      </c>
      <c r="K136" s="43" t="str">
        <f>IF(VLOOKUP($B136,'[2] Current Investment Portfolios'!$C$1:$R$65536,6)="","",VLOOKUP($B136,'[2] Current Investment Portfolios'!$C$1:$R$65536,6,FALSE))</f>
        <v/>
      </c>
      <c r="L136" s="43" t="str">
        <f>IF(VLOOKUP($B136,'[2] Current Investment Portfolios'!$C$1:$R$65536,13)="","",VLOOKUP($B136,'[2] Current Investment Portfolios'!$C$1:$R$65536,13,FALSE))</f>
        <v/>
      </c>
      <c r="M136" s="43" t="str">
        <f>IF(VLOOKUP($B136,'[2] Current Investment Portfolios'!$C$1:$R$65536,7)="","",VLOOKUP($B136,'[2] Current Investment Portfolios'!$C$1:$R$65536,7,FALSE))</f>
        <v/>
      </c>
      <c r="N136" s="43" t="str">
        <f>IF(VLOOKUP($B136,'[2] Current Investment Portfolios'!$C$1:$R$65536,14)="","",VLOOKUP($B136,'[2] Current Investment Portfolios'!$C$1:$R$65536,14,FALSE))</f>
        <v/>
      </c>
      <c r="O136" s="43" t="str">
        <f>IF(VLOOKUP($B136,'[2] Current Investment Portfolios'!$C$1:$R$65536,8)="","",VLOOKUP($B136,'[2] Current Investment Portfolios'!$C$1:$R$65536,8,FALSE))</f>
        <v/>
      </c>
      <c r="P136" s="43" t="str">
        <f>IF(VLOOKUP($B136,'[2] Current Investment Portfolios'!$C$1:$R$65536,15)="","",VLOOKUP($B136,'[2] Current Investment Portfolios'!$C$1:$R$65536,15,FALSE))</f>
        <v/>
      </c>
      <c r="Q136" s="43" t="str">
        <f>IF(VLOOKUP($B136,'[2] Current Investment Portfolios'!$C$1:$R$65536,9)="","",VLOOKUP($B136,'[2] Current Investment Portfolios'!$C$1:$R$65536,9,FALSE))</f>
        <v/>
      </c>
      <c r="R136" s="43" t="str">
        <f>IF(VLOOKUP($B136,'[2] Current Investment Portfolios'!$C$1:$R$65536,16)="","",VLOOKUP($B136,'[2] Current Investment Portfolios'!$C$1:$R$65536,16,FALSE))</f>
        <v/>
      </c>
      <c r="S136" s="29">
        <f>VLOOKUP(B136,'[1]BuySell Data'!$A:$E,5,FALSE)</f>
        <v>2.3999999999999998E-3</v>
      </c>
      <c r="T136" s="27" t="str">
        <f>VLOOKUP(B136,'[1]Investment Managers'!$A:$B,2,FALSE)</f>
        <v>Schroder Investment Management Aus Ltd</v>
      </c>
    </row>
    <row r="137" spans="1:20" s="2" customFormat="1" x14ac:dyDescent="0.25">
      <c r="A137" s="16" t="s">
        <v>64</v>
      </c>
      <c r="B137" s="51" t="s">
        <v>65</v>
      </c>
      <c r="C137" s="32" t="s">
        <v>873</v>
      </c>
      <c r="D137" s="29">
        <f>VLOOKUP(B137,'[1]ICR Data'!$A:$E,5,FALSE)</f>
        <v>4.5000000000000005E-3</v>
      </c>
      <c r="E137" s="43" t="str">
        <f>IF(VLOOKUP($B137,'[2] Current Investment Portfolios'!$C$1:$R$65536,3)="","",VLOOKUP($B137,'[2] Current Investment Portfolios'!$C$1:$R$65536,3,FALSE))</f>
        <v/>
      </c>
      <c r="F137" s="43" t="str">
        <f>IF(VLOOKUP($B137,'[2] Current Investment Portfolios'!$C$1:$R$65536,10)="","",VLOOKUP($B137,'[2] Current Investment Portfolios'!$C$1:$R$65536,10,FALSE))</f>
        <v/>
      </c>
      <c r="G137" s="43" t="str">
        <f>IF(VLOOKUP($B137,'[2] Current Investment Portfolios'!$C$1:$R$65536,4)="","",VLOOKUP($B137,'[2] Current Investment Portfolios'!$C$1:$R$65536,4,FALSE))</f>
        <v/>
      </c>
      <c r="H137" s="43" t="str">
        <f>IF(VLOOKUP($B137,'[2] Current Investment Portfolios'!$C$1:$R$65536,11)="","",VLOOKUP($B137,'[2] Current Investment Portfolios'!$C$1:$R$65536,11,FALSE))</f>
        <v/>
      </c>
      <c r="I137" s="43" t="str">
        <f>IF(VLOOKUP($B137,'[2] Current Investment Portfolios'!$C$1:$R$65536,5)="","",VLOOKUP($B137,'[2] Current Investment Portfolios'!$C$1:$R$65536,5,FALSE))</f>
        <v/>
      </c>
      <c r="J137" s="43" t="str">
        <f>IF(VLOOKUP($B137,'[2] Current Investment Portfolios'!$C$1:$R$65536,12)="","",VLOOKUP($B137,'[2] Current Investment Portfolios'!$C$1:$R$65536,12,FALSE))</f>
        <v/>
      </c>
      <c r="K137" s="43" t="str">
        <f>IF(VLOOKUP($B137,'[2] Current Investment Portfolios'!$C$1:$R$65536,6)="","",VLOOKUP($B137,'[2] Current Investment Portfolios'!$C$1:$R$65536,6,FALSE))</f>
        <v/>
      </c>
      <c r="L137" s="43" t="str">
        <f>IF(VLOOKUP($B137,'[2] Current Investment Portfolios'!$C$1:$R$65536,13)="","",VLOOKUP($B137,'[2] Current Investment Portfolios'!$C$1:$R$65536,13,FALSE))</f>
        <v/>
      </c>
      <c r="M137" s="43" t="str">
        <f>IF(VLOOKUP($B137,'[2] Current Investment Portfolios'!$C$1:$R$65536,7)="","",VLOOKUP($B137,'[2] Current Investment Portfolios'!$C$1:$R$65536,7,FALSE))</f>
        <v/>
      </c>
      <c r="N137" s="43" t="str">
        <f>IF(VLOOKUP($B137,'[2] Current Investment Portfolios'!$C$1:$R$65536,14)="","",VLOOKUP($B137,'[2] Current Investment Portfolios'!$C$1:$R$65536,14,FALSE))</f>
        <v/>
      </c>
      <c r="O137" s="43" t="str">
        <f>IF(VLOOKUP($B137,'[2] Current Investment Portfolios'!$C$1:$R$65536,8)="","",VLOOKUP($B137,'[2] Current Investment Portfolios'!$C$1:$R$65536,8,FALSE))</f>
        <v/>
      </c>
      <c r="P137" s="43" t="str">
        <f>IF(VLOOKUP($B137,'[2] Current Investment Portfolios'!$C$1:$R$65536,15)="","",VLOOKUP($B137,'[2] Current Investment Portfolios'!$C$1:$R$65536,15,FALSE))</f>
        <v/>
      </c>
      <c r="Q137" s="43" t="str">
        <f>IF(VLOOKUP($B137,'[2] Current Investment Portfolios'!$C$1:$R$65536,9)="","",VLOOKUP($B137,'[2] Current Investment Portfolios'!$C$1:$R$65536,9,FALSE))</f>
        <v/>
      </c>
      <c r="R137" s="43" t="str">
        <f>IF(VLOOKUP($B137,'[2] Current Investment Portfolios'!$C$1:$R$65536,16)="","",VLOOKUP($B137,'[2] Current Investment Portfolios'!$C$1:$R$65536,16,FALSE))</f>
        <v/>
      </c>
      <c r="S137" s="29">
        <f>VLOOKUP(B137,'[1]BuySell Data'!$A:$E,5,FALSE)</f>
        <v>1E-3</v>
      </c>
      <c r="T137" s="27" t="str">
        <f>VLOOKUP(B137,'[1]Investment Managers'!$A:$B,2,FALSE)</f>
        <v>UBS Asset Management (Australia) Ltd</v>
      </c>
    </row>
    <row r="138" spans="1:20" s="2" customFormat="1" x14ac:dyDescent="0.25">
      <c r="A138" s="16" t="s">
        <v>1285</v>
      </c>
      <c r="B138" s="51" t="s">
        <v>189</v>
      </c>
      <c r="C138" s="32" t="s">
        <v>873</v>
      </c>
      <c r="D138" s="29">
        <f>VLOOKUP(B138,'[1]ICR Data'!$A:$E,5,FALSE)</f>
        <v>2E-3</v>
      </c>
      <c r="E138" s="43" t="str">
        <f>IF(VLOOKUP($B138,'[2] Current Investment Portfolios'!$C$1:$R$65536,3)="","",VLOOKUP($B138,'[2] Current Investment Portfolios'!$C$1:$R$65536,3,FALSE))</f>
        <v/>
      </c>
      <c r="F138" s="43" t="str">
        <f>IF(VLOOKUP($B138,'[2] Current Investment Portfolios'!$C$1:$R$65536,10)="","",VLOOKUP($B138,'[2] Current Investment Portfolios'!$C$1:$R$65536,10,FALSE))</f>
        <v/>
      </c>
      <c r="G138" s="43" t="str">
        <f>IF(VLOOKUP($B138,'[2] Current Investment Portfolios'!$C$1:$R$65536,4)="","",VLOOKUP($B138,'[2] Current Investment Portfolios'!$C$1:$R$65536,4,FALSE))</f>
        <v/>
      </c>
      <c r="H138" s="43" t="str">
        <f>IF(VLOOKUP($B138,'[2] Current Investment Portfolios'!$C$1:$R$65536,11)="","",VLOOKUP($B138,'[2] Current Investment Portfolios'!$C$1:$R$65536,11,FALSE))</f>
        <v/>
      </c>
      <c r="I138" s="43" t="str">
        <f>IF(VLOOKUP($B138,'[2] Current Investment Portfolios'!$C$1:$R$65536,5)="","",VLOOKUP($B138,'[2] Current Investment Portfolios'!$C$1:$R$65536,5,FALSE))</f>
        <v/>
      </c>
      <c r="J138" s="43" t="str">
        <f>IF(VLOOKUP($B138,'[2] Current Investment Portfolios'!$C$1:$R$65536,12)="","",VLOOKUP($B138,'[2] Current Investment Portfolios'!$C$1:$R$65536,12,FALSE))</f>
        <v/>
      </c>
      <c r="K138" s="43" t="str">
        <f>IF(VLOOKUP($B138,'[2] Current Investment Portfolios'!$C$1:$R$65536,6)="","",VLOOKUP($B138,'[2] Current Investment Portfolios'!$C$1:$R$65536,6,FALSE))</f>
        <v/>
      </c>
      <c r="L138" s="43" t="str">
        <f>IF(VLOOKUP($B138,'[2] Current Investment Portfolios'!$C$1:$R$65536,13)="","",VLOOKUP($B138,'[2] Current Investment Portfolios'!$C$1:$R$65536,13,FALSE))</f>
        <v/>
      </c>
      <c r="M138" s="43" t="str">
        <f>IF(VLOOKUP($B138,'[2] Current Investment Portfolios'!$C$1:$R$65536,7)="","",VLOOKUP($B138,'[2] Current Investment Portfolios'!$C$1:$R$65536,7,FALSE))</f>
        <v/>
      </c>
      <c r="N138" s="43" t="str">
        <f>IF(VLOOKUP($B138,'[2] Current Investment Portfolios'!$C$1:$R$65536,14)="","",VLOOKUP($B138,'[2] Current Investment Portfolios'!$C$1:$R$65536,14,FALSE))</f>
        <v/>
      </c>
      <c r="O138" s="43" t="str">
        <f>IF(VLOOKUP($B138,'[2] Current Investment Portfolios'!$C$1:$R$65536,8)="","",VLOOKUP($B138,'[2] Current Investment Portfolios'!$C$1:$R$65536,8,FALSE))</f>
        <v/>
      </c>
      <c r="P138" s="43" t="str">
        <f>IF(VLOOKUP($B138,'[2] Current Investment Portfolios'!$C$1:$R$65536,15)="","",VLOOKUP($B138,'[2] Current Investment Portfolios'!$C$1:$R$65536,15,FALSE))</f>
        <v/>
      </c>
      <c r="Q138" s="43" t="str">
        <f>IF(VLOOKUP($B138,'[2] Current Investment Portfolios'!$C$1:$R$65536,9)="","",VLOOKUP($B138,'[2] Current Investment Portfolios'!$C$1:$R$65536,9,FALSE))</f>
        <v/>
      </c>
      <c r="R138" s="43" t="str">
        <f>IF(VLOOKUP($B138,'[2] Current Investment Portfolios'!$C$1:$R$65536,16)="","",VLOOKUP($B138,'[2] Current Investment Portfolios'!$C$1:$R$65536,16,FALSE))</f>
        <v/>
      </c>
      <c r="S138" s="29">
        <f>VLOOKUP(B138,'[1]BuySell Data'!$A:$E,5,FALSE)</f>
        <v>5.0000000000000001E-4</v>
      </c>
      <c r="T138" s="27" t="str">
        <f>VLOOKUP(B138,'[1]Investment Managers'!$A:$B,2,FALSE)</f>
        <v>UBS Asset Management (Australia) Ltd</v>
      </c>
    </row>
    <row r="139" spans="1:20" s="2" customFormat="1" x14ac:dyDescent="0.25">
      <c r="A139" s="16" t="s">
        <v>43</v>
      </c>
      <c r="B139" s="35" t="s">
        <v>44</v>
      </c>
      <c r="C139" s="32" t="s">
        <v>873</v>
      </c>
      <c r="D139" s="29">
        <f>VLOOKUP(B139,'[1]ICR Data'!$A:$E,5,FALSE)</f>
        <v>1.9E-3</v>
      </c>
      <c r="E139" s="43" t="str">
        <f>IF(VLOOKUP($B139,'[2] Current Investment Portfolios'!$C$1:$R$65536,3)="","",VLOOKUP($B139,'[2] Current Investment Portfolios'!$C$1:$R$65536,3,FALSE))</f>
        <v/>
      </c>
      <c r="F139" s="43" t="str">
        <f>IF(VLOOKUP($B139,'[2] Current Investment Portfolios'!$C$1:$R$65536,10)="","",VLOOKUP($B139,'[2] Current Investment Portfolios'!$C$1:$R$65536,10,FALSE))</f>
        <v/>
      </c>
      <c r="G139" s="43" t="str">
        <f>IF(VLOOKUP($B139,'[2] Current Investment Portfolios'!$C$1:$R$65536,4)="","",VLOOKUP($B139,'[2] Current Investment Portfolios'!$C$1:$R$65536,4,FALSE))</f>
        <v/>
      </c>
      <c r="H139" s="43" t="str">
        <f>IF(VLOOKUP($B139,'[2] Current Investment Portfolios'!$C$1:$R$65536,11)="","",VLOOKUP($B139,'[2] Current Investment Portfolios'!$C$1:$R$65536,11,FALSE))</f>
        <v/>
      </c>
      <c r="I139" s="43" t="str">
        <f>IF(VLOOKUP($B139,'[2] Current Investment Portfolios'!$C$1:$R$65536,5)="","",VLOOKUP($B139,'[2] Current Investment Portfolios'!$C$1:$R$65536,5,FALSE))</f>
        <v/>
      </c>
      <c r="J139" s="43" t="str">
        <f>IF(VLOOKUP($B139,'[2] Current Investment Portfolios'!$C$1:$R$65536,12)="","",VLOOKUP($B139,'[2] Current Investment Portfolios'!$C$1:$R$65536,12,FALSE))</f>
        <v/>
      </c>
      <c r="K139" s="43" t="str">
        <f>IF(VLOOKUP($B139,'[2] Current Investment Portfolios'!$C$1:$R$65536,6)="","",VLOOKUP($B139,'[2] Current Investment Portfolios'!$C$1:$R$65536,6,FALSE))</f>
        <v/>
      </c>
      <c r="L139" s="43" t="str">
        <f>IF(VLOOKUP($B139,'[2] Current Investment Portfolios'!$C$1:$R$65536,13)="","",VLOOKUP($B139,'[2] Current Investment Portfolios'!$C$1:$R$65536,13,FALSE))</f>
        <v/>
      </c>
      <c r="M139" s="43" t="str">
        <f>IF(VLOOKUP($B139,'[2] Current Investment Portfolios'!$C$1:$R$65536,7)="","",VLOOKUP($B139,'[2] Current Investment Portfolios'!$C$1:$R$65536,7,FALSE))</f>
        <v/>
      </c>
      <c r="N139" s="43" t="str">
        <f>IF(VLOOKUP($B139,'[2] Current Investment Portfolios'!$C$1:$R$65536,14)="","",VLOOKUP($B139,'[2] Current Investment Portfolios'!$C$1:$R$65536,14,FALSE))</f>
        <v/>
      </c>
      <c r="O139" s="43" t="str">
        <f>IF(VLOOKUP($B139,'[2] Current Investment Portfolios'!$C$1:$R$65536,8)="","",VLOOKUP($B139,'[2] Current Investment Portfolios'!$C$1:$R$65536,8,FALSE))</f>
        <v/>
      </c>
      <c r="P139" s="43" t="str">
        <f>IF(VLOOKUP($B139,'[2] Current Investment Portfolios'!$C$1:$R$65536,15)="","",VLOOKUP($B139,'[2] Current Investment Portfolios'!$C$1:$R$65536,15,FALSE))</f>
        <v/>
      </c>
      <c r="Q139" s="43" t="str">
        <f>IF(VLOOKUP($B139,'[2] Current Investment Portfolios'!$C$1:$R$65536,9)="","",VLOOKUP($B139,'[2] Current Investment Portfolios'!$C$1:$R$65536,9,FALSE))</f>
        <v/>
      </c>
      <c r="R139" s="43" t="str">
        <f>IF(VLOOKUP($B139,'[2] Current Investment Portfolios'!$C$1:$R$65536,16)="","",VLOOKUP($B139,'[2] Current Investment Portfolios'!$C$1:$R$65536,16,FALSE))</f>
        <v/>
      </c>
      <c r="S139" s="29">
        <f>VLOOKUP(B139,'[1]BuySell Data'!$A:$E,5,FALSE)</f>
        <v>1.6000000000000001E-3</v>
      </c>
      <c r="T139" s="27" t="str">
        <f>VLOOKUP(B139,'[1]Investment Managers'!$A:$B,2,FALSE)</f>
        <v>Vanguard Investments Australia Ltd</v>
      </c>
    </row>
    <row r="140" spans="1:20" s="2" customFormat="1" x14ac:dyDescent="0.25">
      <c r="A140" s="16" t="s">
        <v>1282</v>
      </c>
      <c r="B140" s="35" t="s">
        <v>190</v>
      </c>
      <c r="C140" s="32" t="s">
        <v>873</v>
      </c>
      <c r="D140" s="29">
        <f>VLOOKUP(B140,'[1]ICR Data'!$A:$E,5,FALSE)</f>
        <v>1.9E-3</v>
      </c>
      <c r="E140" s="43" t="str">
        <f>IF(VLOOKUP($B140,'[2] Current Investment Portfolios'!$C$1:$R$65536,3)="","",VLOOKUP($B140,'[2] Current Investment Portfolios'!$C$1:$R$65536,3,FALSE))</f>
        <v/>
      </c>
      <c r="F140" s="43" t="str">
        <f>IF(VLOOKUP($B140,'[2] Current Investment Portfolios'!$C$1:$R$65536,10)="","",VLOOKUP($B140,'[2] Current Investment Portfolios'!$C$1:$R$65536,10,FALSE))</f>
        <v/>
      </c>
      <c r="G140" s="43" t="str">
        <f>IF(VLOOKUP($B140,'[2] Current Investment Portfolios'!$C$1:$R$65536,4)="","",VLOOKUP($B140,'[2] Current Investment Portfolios'!$C$1:$R$65536,4,FALSE))</f>
        <v/>
      </c>
      <c r="H140" s="43" t="str">
        <f>IF(VLOOKUP($B140,'[2] Current Investment Portfolios'!$C$1:$R$65536,11)="","",VLOOKUP($B140,'[2] Current Investment Portfolios'!$C$1:$R$65536,11,FALSE))</f>
        <v/>
      </c>
      <c r="I140" s="43" t="str">
        <f>IF(VLOOKUP($B140,'[2] Current Investment Portfolios'!$C$1:$R$65536,5)="","",VLOOKUP($B140,'[2] Current Investment Portfolios'!$C$1:$R$65536,5,FALSE))</f>
        <v/>
      </c>
      <c r="J140" s="43" t="str">
        <f>IF(VLOOKUP($B140,'[2] Current Investment Portfolios'!$C$1:$R$65536,12)="","",VLOOKUP($B140,'[2] Current Investment Portfolios'!$C$1:$R$65536,12,FALSE))</f>
        <v/>
      </c>
      <c r="K140" s="43" t="str">
        <f>IF(VLOOKUP($B140,'[2] Current Investment Portfolios'!$C$1:$R$65536,6)="","",VLOOKUP($B140,'[2] Current Investment Portfolios'!$C$1:$R$65536,6,FALSE))</f>
        <v/>
      </c>
      <c r="L140" s="43" t="str">
        <f>IF(VLOOKUP($B140,'[2] Current Investment Portfolios'!$C$1:$R$65536,13)="","",VLOOKUP($B140,'[2] Current Investment Portfolios'!$C$1:$R$65536,13,FALSE))</f>
        <v/>
      </c>
      <c r="M140" s="43" t="str">
        <f>IF(VLOOKUP($B140,'[2] Current Investment Portfolios'!$C$1:$R$65536,7)="","",VLOOKUP($B140,'[2] Current Investment Portfolios'!$C$1:$R$65536,7,FALSE))</f>
        <v/>
      </c>
      <c r="N140" s="43" t="str">
        <f>IF(VLOOKUP($B140,'[2] Current Investment Portfolios'!$C$1:$R$65536,14)="","",VLOOKUP($B140,'[2] Current Investment Portfolios'!$C$1:$R$65536,14,FALSE))</f>
        <v/>
      </c>
      <c r="O140" s="43" t="str">
        <f>IF(VLOOKUP($B140,'[2] Current Investment Portfolios'!$C$1:$R$65536,8)="","",VLOOKUP($B140,'[2] Current Investment Portfolios'!$C$1:$R$65536,8,FALSE))</f>
        <v/>
      </c>
      <c r="P140" s="43" t="str">
        <f>IF(VLOOKUP($B140,'[2] Current Investment Portfolios'!$C$1:$R$65536,15)="","",VLOOKUP($B140,'[2] Current Investment Portfolios'!$C$1:$R$65536,15,FALSE))</f>
        <v/>
      </c>
      <c r="Q140" s="43" t="str">
        <f>IF(VLOOKUP($B140,'[2] Current Investment Portfolios'!$C$1:$R$65536,9)="","",VLOOKUP($B140,'[2] Current Investment Portfolios'!$C$1:$R$65536,9,FALSE))</f>
        <v/>
      </c>
      <c r="R140" s="43" t="str">
        <f>IF(VLOOKUP($B140,'[2] Current Investment Portfolios'!$C$1:$R$65536,16)="","",VLOOKUP($B140,'[2] Current Investment Portfolios'!$C$1:$R$65536,16,FALSE))</f>
        <v/>
      </c>
      <c r="S140" s="29">
        <f>VLOOKUP(B140,'[1]BuySell Data'!$A:$E,5,FALSE)</f>
        <v>4.0000000000000002E-4</v>
      </c>
      <c r="T140" s="27" t="str">
        <f>VLOOKUP(B140,'[1]Investment Managers'!$A:$B,2,FALSE)</f>
        <v>Vanguard Investments Australia Ltd</v>
      </c>
    </row>
    <row r="141" spans="1:20" s="2" customFormat="1" x14ac:dyDescent="0.25">
      <c r="A141" s="16"/>
      <c r="B141" s="35"/>
      <c r="C141" s="36"/>
      <c r="D141" s="29"/>
      <c r="E141" s="43"/>
      <c r="F141" s="43"/>
      <c r="G141" s="43"/>
      <c r="H141" s="43"/>
      <c r="I141" s="43"/>
      <c r="J141" s="43"/>
      <c r="K141" s="43"/>
      <c r="L141" s="43"/>
      <c r="M141" s="43"/>
      <c r="N141" s="43"/>
      <c r="O141" s="43"/>
      <c r="P141" s="43"/>
      <c r="Q141" s="43"/>
      <c r="R141" s="43"/>
      <c r="S141" s="29"/>
      <c r="T141" s="27"/>
    </row>
    <row r="142" spans="1:20" s="2" customFormat="1" x14ac:dyDescent="0.25">
      <c r="A142" s="177"/>
      <c r="B142" s="46" t="s">
        <v>820</v>
      </c>
      <c r="C142" s="46"/>
      <c r="D142" s="14">
        <f>MIN(D119:D141)</f>
        <v>1.9E-3</v>
      </c>
      <c r="E142" s="47" t="e">
        <f>MIN(E119:E141)</f>
        <v>#N/A</v>
      </c>
      <c r="F142" s="47"/>
      <c r="G142" s="47" t="e">
        <f>MIN(G119:G141)</f>
        <v>#N/A</v>
      </c>
      <c r="H142" s="47"/>
      <c r="I142" s="47" t="e">
        <f>MIN(I119:I141)</f>
        <v>#N/A</v>
      </c>
      <c r="J142" s="47"/>
      <c r="K142" s="47" t="e">
        <f>MIN(K119:K141)</f>
        <v>#N/A</v>
      </c>
      <c r="L142" s="47"/>
      <c r="M142" s="47" t="e">
        <f>MIN(M119:M141)</f>
        <v>#N/A</v>
      </c>
      <c r="N142" s="47"/>
      <c r="O142" s="47" t="e">
        <f>MIN(O119:O141)</f>
        <v>#N/A</v>
      </c>
      <c r="P142" s="47"/>
      <c r="Q142" s="47" t="e">
        <f>MIN(Q119:Q141)</f>
        <v>#N/A</v>
      </c>
      <c r="R142" s="48"/>
      <c r="S142" s="14">
        <f>MIN(S119:S141)</f>
        <v>0</v>
      </c>
      <c r="T142" s="27"/>
    </row>
    <row r="143" spans="1:20" s="2" customFormat="1" x14ac:dyDescent="0.25">
      <c r="A143" s="177"/>
      <c r="B143" s="49" t="s">
        <v>821</v>
      </c>
      <c r="C143" s="49"/>
      <c r="D143" s="14">
        <f>MAX(D119:D141)</f>
        <v>7.0999999999999995E-3</v>
      </c>
      <c r="E143" s="48"/>
      <c r="F143" s="47" t="e">
        <f>MAX(F119:F141)</f>
        <v>#N/A</v>
      </c>
      <c r="G143" s="47"/>
      <c r="H143" s="47" t="e">
        <f>MAX(H119:H141)</f>
        <v>#N/A</v>
      </c>
      <c r="I143" s="47"/>
      <c r="J143" s="47" t="e">
        <f>MAX(J119:J141)</f>
        <v>#N/A</v>
      </c>
      <c r="K143" s="47"/>
      <c r="L143" s="47" t="e">
        <f>MAX(L119:L141)</f>
        <v>#N/A</v>
      </c>
      <c r="M143" s="47"/>
      <c r="N143" s="47" t="e">
        <f>MAX(N119:N141)</f>
        <v>#N/A</v>
      </c>
      <c r="O143" s="47"/>
      <c r="P143" s="47" t="e">
        <f>MAX(P119:P141)</f>
        <v>#N/A</v>
      </c>
      <c r="Q143" s="47"/>
      <c r="R143" s="47" t="e">
        <f>MAX(R119:R141)</f>
        <v>#N/A</v>
      </c>
      <c r="S143" s="14">
        <f>MAX(S119:S141)</f>
        <v>2.3999999999999998E-3</v>
      </c>
      <c r="T143" s="27"/>
    </row>
    <row r="144" spans="1:20" s="2" customFormat="1" x14ac:dyDescent="0.25">
      <c r="A144" s="46" t="s">
        <v>151</v>
      </c>
      <c r="B144" s="35"/>
      <c r="C144" s="36"/>
      <c r="D144" s="29"/>
      <c r="E144" s="43"/>
      <c r="F144" s="43"/>
      <c r="G144" s="43"/>
      <c r="H144" s="43"/>
      <c r="I144" s="43"/>
      <c r="J144" s="43"/>
      <c r="K144" s="43"/>
      <c r="L144" s="43"/>
      <c r="M144" s="43"/>
      <c r="N144" s="43"/>
      <c r="O144" s="43"/>
      <c r="P144" s="43"/>
      <c r="Q144" s="43"/>
      <c r="R144" s="43"/>
      <c r="S144" s="29"/>
      <c r="T144" s="27"/>
    </row>
    <row r="145" spans="1:21" s="2" customFormat="1" x14ac:dyDescent="0.25">
      <c r="A145" s="16" t="s">
        <v>102</v>
      </c>
      <c r="B145" s="51" t="s">
        <v>103</v>
      </c>
      <c r="C145" s="32" t="s">
        <v>873</v>
      </c>
      <c r="D145" s="29" t="e">
        <f>VLOOKUP(B145,'[1]ICR Data'!$A:$E,5,FALSE)</f>
        <v>#N/A</v>
      </c>
      <c r="E145" s="43" t="str">
        <f>IF(VLOOKUP($B145,'[2] Current Investment Portfolios'!$C$1:$R$65536,3)="","",VLOOKUP($B145,'[2] Current Investment Portfolios'!$C$1:$R$65536,3,FALSE))</f>
        <v/>
      </c>
      <c r="F145" s="43" t="str">
        <f>IF(VLOOKUP($B145,'[2] Current Investment Portfolios'!$C$1:$R$65536,10)="","",VLOOKUP($B145,'[2] Current Investment Portfolios'!$C$1:$R$65536,10,FALSE))</f>
        <v/>
      </c>
      <c r="G145" s="43" t="str">
        <f>IF(VLOOKUP($B145,'[2] Current Investment Portfolios'!$C$1:$R$65536,4)="","",VLOOKUP($B145,'[2] Current Investment Portfolios'!$C$1:$R$65536,4,FALSE))</f>
        <v/>
      </c>
      <c r="H145" s="43" t="str">
        <f>IF(VLOOKUP($B145,'[2] Current Investment Portfolios'!$C$1:$R$65536,11)="","",VLOOKUP($B145,'[2] Current Investment Portfolios'!$C$1:$R$65536,11,FALSE))</f>
        <v/>
      </c>
      <c r="I145" s="43" t="str">
        <f>IF(VLOOKUP($B145,'[2] Current Investment Portfolios'!$C$1:$R$65536,5)="","",VLOOKUP($B145,'[2] Current Investment Portfolios'!$C$1:$R$65536,5,FALSE))</f>
        <v/>
      </c>
      <c r="J145" s="43" t="str">
        <f>IF(VLOOKUP($B145,'[2] Current Investment Portfolios'!$C$1:$R$65536,12)="","",VLOOKUP($B145,'[2] Current Investment Portfolios'!$C$1:$R$65536,12,FALSE))</f>
        <v/>
      </c>
      <c r="K145" s="43" t="str">
        <f>IF(VLOOKUP($B145,'[2] Current Investment Portfolios'!$C$1:$R$65536,6)="","",VLOOKUP($B145,'[2] Current Investment Portfolios'!$C$1:$R$65536,6,FALSE))</f>
        <v/>
      </c>
      <c r="L145" s="43" t="str">
        <f>IF(VLOOKUP($B145,'[2] Current Investment Portfolios'!$C$1:$R$65536,13)="","",VLOOKUP($B145,'[2] Current Investment Portfolios'!$C$1:$R$65536,13,FALSE))</f>
        <v/>
      </c>
      <c r="M145" s="43" t="str">
        <f>IF(VLOOKUP($B145,'[2] Current Investment Portfolios'!$C$1:$R$65536,7)="","",VLOOKUP($B145,'[2] Current Investment Portfolios'!$C$1:$R$65536,7,FALSE))</f>
        <v/>
      </c>
      <c r="N145" s="43" t="str">
        <f>IF(VLOOKUP($B145,'[2] Current Investment Portfolios'!$C$1:$R$65536,14)="","",VLOOKUP($B145,'[2] Current Investment Portfolios'!$C$1:$R$65536,14,FALSE))</f>
        <v/>
      </c>
      <c r="O145" s="43" t="str">
        <f>IF(VLOOKUP($B145,'[2] Current Investment Portfolios'!$C$1:$R$65536,8)="","",VLOOKUP($B145,'[2] Current Investment Portfolios'!$C$1:$R$65536,8,FALSE))</f>
        <v/>
      </c>
      <c r="P145" s="43" t="str">
        <f>IF(VLOOKUP($B145,'[2] Current Investment Portfolios'!$C$1:$R$65536,15)="","",VLOOKUP($B145,'[2] Current Investment Portfolios'!$C$1:$R$65536,15,FALSE))</f>
        <v/>
      </c>
      <c r="Q145" s="43" t="str">
        <f>IF(VLOOKUP($B145,'[2] Current Investment Portfolios'!$C$1:$R$65536,9)="","",VLOOKUP($B145,'[2] Current Investment Portfolios'!$C$1:$R$65536,9,FALSE))</f>
        <v/>
      </c>
      <c r="R145" s="43" t="str">
        <f>IF(VLOOKUP($B145,'[2] Current Investment Portfolios'!$C$1:$R$65536,16)="","",VLOOKUP($B145,'[2] Current Investment Portfolios'!$C$1:$R$65536,16,FALSE))</f>
        <v/>
      </c>
      <c r="S145" s="29" t="e">
        <f>VLOOKUP(B145,'[1]BuySell Data'!$A:$E,5,FALSE)</f>
        <v>#N/A</v>
      </c>
      <c r="T145" s="27" t="str">
        <f>VLOOKUP(B145,'[1]Investment Managers'!$A:$B,2,FALSE)</f>
        <v>BlackRock Investment Mgmt (AUS) Ltd</v>
      </c>
    </row>
    <row r="146" spans="1:21" s="2" customFormat="1" x14ac:dyDescent="0.25">
      <c r="A146" s="16" t="s">
        <v>1230</v>
      </c>
      <c r="B146" s="51" t="s">
        <v>1229</v>
      </c>
      <c r="C146" s="32" t="s">
        <v>873</v>
      </c>
      <c r="D146" s="29">
        <f>VLOOKUP(B146,'[1]ICR Data'!$A:$E,5,FALSE)</f>
        <v>6.1999999999999998E-3</v>
      </c>
      <c r="E146" s="43" t="str">
        <f>IF(VLOOKUP($B146,'[2] Current Investment Portfolios'!$C$1:$R$65536,3)="","",VLOOKUP($B146,'[2] Current Investment Portfolios'!$C$1:$R$65536,3,FALSE))</f>
        <v/>
      </c>
      <c r="F146" s="43" t="str">
        <f>IF(VLOOKUP($B146,'[2] Current Investment Portfolios'!$C$1:$R$65536,10)="","",VLOOKUP($B146,'[2] Current Investment Portfolios'!$C$1:$R$65536,10,FALSE))</f>
        <v/>
      </c>
      <c r="G146" s="43" t="str">
        <f>IF(VLOOKUP($B146,'[2] Current Investment Portfolios'!$C$1:$R$65536,4)="","",VLOOKUP($B146,'[2] Current Investment Portfolios'!$C$1:$R$65536,4,FALSE))</f>
        <v/>
      </c>
      <c r="H146" s="43" t="str">
        <f>IF(VLOOKUP($B146,'[2] Current Investment Portfolios'!$C$1:$R$65536,11)="","",VLOOKUP($B146,'[2] Current Investment Portfolios'!$C$1:$R$65536,11,FALSE))</f>
        <v/>
      </c>
      <c r="I146" s="43" t="str">
        <f>IF(VLOOKUP($B146,'[2] Current Investment Portfolios'!$C$1:$R$65536,5)="","",VLOOKUP($B146,'[2] Current Investment Portfolios'!$C$1:$R$65536,5,FALSE))</f>
        <v/>
      </c>
      <c r="J146" s="43" t="str">
        <f>IF(VLOOKUP($B146,'[2] Current Investment Portfolios'!$C$1:$R$65536,12)="","",VLOOKUP($B146,'[2] Current Investment Portfolios'!$C$1:$R$65536,12,FALSE))</f>
        <v/>
      </c>
      <c r="K146" s="43" t="str">
        <f>IF(VLOOKUP($B146,'[2] Current Investment Portfolios'!$C$1:$R$65536,6)="","",VLOOKUP($B146,'[2] Current Investment Portfolios'!$C$1:$R$65536,6,FALSE))</f>
        <v/>
      </c>
      <c r="L146" s="43" t="str">
        <f>IF(VLOOKUP($B146,'[2] Current Investment Portfolios'!$C$1:$R$65536,13)="","",VLOOKUP($B146,'[2] Current Investment Portfolios'!$C$1:$R$65536,13,FALSE))</f>
        <v/>
      </c>
      <c r="M146" s="43" t="str">
        <f>IF(VLOOKUP($B146,'[2] Current Investment Portfolios'!$C$1:$R$65536,7)="","",VLOOKUP($B146,'[2] Current Investment Portfolios'!$C$1:$R$65536,7,FALSE))</f>
        <v/>
      </c>
      <c r="N146" s="43" t="str">
        <f>IF(VLOOKUP($B146,'[2] Current Investment Portfolios'!$C$1:$R$65536,14)="","",VLOOKUP($B146,'[2] Current Investment Portfolios'!$C$1:$R$65536,14,FALSE))</f>
        <v/>
      </c>
      <c r="O146" s="43" t="str">
        <f>IF(VLOOKUP($B146,'[2] Current Investment Portfolios'!$C$1:$R$65536,8)="","",VLOOKUP($B146,'[2] Current Investment Portfolios'!$C$1:$R$65536,8,FALSE))</f>
        <v/>
      </c>
      <c r="P146" s="43" t="str">
        <f>IF(VLOOKUP($B146,'[2] Current Investment Portfolios'!$C$1:$R$65536,15)="","",VLOOKUP($B146,'[2] Current Investment Portfolios'!$C$1:$R$65536,15,FALSE))</f>
        <v/>
      </c>
      <c r="Q146" s="43" t="str">
        <f>IF(VLOOKUP($B146,'[2] Current Investment Portfolios'!$C$1:$R$65536,9)="","",VLOOKUP($B146,'[2] Current Investment Portfolios'!$C$1:$R$65536,9,FALSE))</f>
        <v/>
      </c>
      <c r="R146" s="43" t="str">
        <f>IF(VLOOKUP($B146,'[2] Current Investment Portfolios'!$C$1:$R$65536,16)="","",VLOOKUP($B146,'[2] Current Investment Portfolios'!$C$1:$R$65536,16,FALSE))</f>
        <v/>
      </c>
      <c r="S146" s="29">
        <f>VLOOKUP(B146,'[1]BuySell Data'!$A:$E,5,FALSE)</f>
        <v>0</v>
      </c>
      <c r="T146" s="27" t="str">
        <f>VLOOKUP(B146,'[1]Investment Managers'!$A:$B,2,FALSE)</f>
        <v>Colchester Global Investors Ltd</v>
      </c>
    </row>
    <row r="147" spans="1:21" x14ac:dyDescent="0.25">
      <c r="A147" s="176" t="s">
        <v>1539</v>
      </c>
      <c r="B147" s="75" t="s">
        <v>841</v>
      </c>
      <c r="C147" s="76" t="s">
        <v>873</v>
      </c>
      <c r="D147" s="29">
        <f>VLOOKUP(B147,'[1]ICR Data'!$A:$E,5,FALSE)</f>
        <v>2.5000000000000001E-3</v>
      </c>
      <c r="E147" s="43" t="str">
        <f>IF(VLOOKUP($B147,'[2] Current Investment Portfolios'!$C$1:$R$65536,3)="","",VLOOKUP($B147,'[2] Current Investment Portfolios'!$C$1:$R$65536,3,FALSE))</f>
        <v/>
      </c>
      <c r="F147" s="43" t="str">
        <f>IF(VLOOKUP($B147,'[2] Current Investment Portfolios'!$C$1:$R$65536,10)="","",VLOOKUP($B147,'[2] Current Investment Portfolios'!$C$1:$R$65536,10,FALSE))</f>
        <v/>
      </c>
      <c r="G147" s="43" t="str">
        <f>IF(VLOOKUP($B147,'[2] Current Investment Portfolios'!$C$1:$R$65536,4)="","",VLOOKUP($B147,'[2] Current Investment Portfolios'!$C$1:$R$65536,4,FALSE))</f>
        <v/>
      </c>
      <c r="H147" s="43" t="str">
        <f>IF(VLOOKUP($B147,'[2] Current Investment Portfolios'!$C$1:$R$65536,11)="","",VLOOKUP($B147,'[2] Current Investment Portfolios'!$C$1:$R$65536,11,FALSE))</f>
        <v/>
      </c>
      <c r="I147" s="43" t="str">
        <f>IF(VLOOKUP($B147,'[2] Current Investment Portfolios'!$C$1:$R$65536,5)="","",VLOOKUP($B147,'[2] Current Investment Portfolios'!$C$1:$R$65536,5,FALSE))</f>
        <v/>
      </c>
      <c r="J147" s="43" t="str">
        <f>IF(VLOOKUP($B147,'[2] Current Investment Portfolios'!$C$1:$R$65536,12)="","",VLOOKUP($B147,'[2] Current Investment Portfolios'!$C$1:$R$65536,12,FALSE))</f>
        <v/>
      </c>
      <c r="K147" s="43" t="str">
        <f>IF(VLOOKUP($B147,'[2] Current Investment Portfolios'!$C$1:$R$65536,6)="","",VLOOKUP($B147,'[2] Current Investment Portfolios'!$C$1:$R$65536,6,FALSE))</f>
        <v/>
      </c>
      <c r="L147" s="43" t="str">
        <f>IF(VLOOKUP($B147,'[2] Current Investment Portfolios'!$C$1:$R$65536,13)="","",VLOOKUP($B147,'[2] Current Investment Portfolios'!$C$1:$R$65536,13,FALSE))</f>
        <v/>
      </c>
      <c r="M147" s="43" t="str">
        <f>IF(VLOOKUP($B147,'[2] Current Investment Portfolios'!$C$1:$R$65536,7)="","",VLOOKUP($B147,'[2] Current Investment Portfolios'!$C$1:$R$65536,7,FALSE))</f>
        <v/>
      </c>
      <c r="N147" s="43" t="str">
        <f>IF(VLOOKUP($B147,'[2] Current Investment Portfolios'!$C$1:$R$65536,14)="","",VLOOKUP($B147,'[2] Current Investment Portfolios'!$C$1:$R$65536,14,FALSE))</f>
        <v/>
      </c>
      <c r="O147" s="43" t="str">
        <f>IF(VLOOKUP($B147,'[2] Current Investment Portfolios'!$C$1:$R$65536,8)="","",VLOOKUP($B147,'[2] Current Investment Portfolios'!$C$1:$R$65536,8,FALSE))</f>
        <v/>
      </c>
      <c r="P147" s="43" t="str">
        <f>IF(VLOOKUP($B147,'[2] Current Investment Portfolios'!$C$1:$R$65536,15)="","",VLOOKUP($B147,'[2] Current Investment Portfolios'!$C$1:$R$65536,15,FALSE))</f>
        <v/>
      </c>
      <c r="Q147" s="43" t="str">
        <f>IF(VLOOKUP($B147,'[2] Current Investment Portfolios'!$C$1:$R$65536,9)="","",VLOOKUP($B147,'[2] Current Investment Portfolios'!$C$1:$R$65536,9,FALSE))</f>
        <v/>
      </c>
      <c r="R147" s="43" t="str">
        <f>IF(VLOOKUP($B147,'[2] Current Investment Portfolios'!$C$1:$R$65536,16)="","",VLOOKUP($B147,'[2] Current Investment Portfolios'!$C$1:$R$65536,16,FALSE))</f>
        <v/>
      </c>
      <c r="S147" s="29">
        <f>VLOOKUP(B147,'[1]BuySell Data'!$A:$E,5,FALSE)</f>
        <v>1E-3</v>
      </c>
      <c r="T147" s="27" t="str">
        <f>VLOOKUP(B147,'[1]Investment Managers'!$A:$B,2,FALSE)</f>
        <v>Dimensional Fund Advisors LP</v>
      </c>
    </row>
    <row r="148" spans="1:21" x14ac:dyDescent="0.25">
      <c r="A148" s="176" t="s">
        <v>883</v>
      </c>
      <c r="B148" s="75" t="s">
        <v>832</v>
      </c>
      <c r="C148" s="76" t="s">
        <v>873</v>
      </c>
      <c r="D148" s="29">
        <f>VLOOKUP(B148,'[1]ICR Data'!$A:$E,5,FALSE)</f>
        <v>2.8000000000000004E-3</v>
      </c>
      <c r="E148" s="43" t="str">
        <f>IF(VLOOKUP($B148,'[2] Current Investment Portfolios'!$C$1:$R$65536,3)="","",VLOOKUP($B148,'[2] Current Investment Portfolios'!$C$1:$R$65536,3,FALSE))</f>
        <v/>
      </c>
      <c r="F148" s="43" t="str">
        <f>IF(VLOOKUP($B148,'[2] Current Investment Portfolios'!$C$1:$R$65536,10)="","",VLOOKUP($B148,'[2] Current Investment Portfolios'!$C$1:$R$65536,10,FALSE))</f>
        <v/>
      </c>
      <c r="G148" s="43" t="str">
        <f>IF(VLOOKUP($B148,'[2] Current Investment Portfolios'!$C$1:$R$65536,4)="","",VLOOKUP($B148,'[2] Current Investment Portfolios'!$C$1:$R$65536,4,FALSE))</f>
        <v/>
      </c>
      <c r="H148" s="43" t="str">
        <f>IF(VLOOKUP($B148,'[2] Current Investment Portfolios'!$C$1:$R$65536,11)="","",VLOOKUP($B148,'[2] Current Investment Portfolios'!$C$1:$R$65536,11,FALSE))</f>
        <v/>
      </c>
      <c r="I148" s="43" t="str">
        <f>IF(VLOOKUP($B148,'[2] Current Investment Portfolios'!$C$1:$R$65536,5)="","",VLOOKUP($B148,'[2] Current Investment Portfolios'!$C$1:$R$65536,5,FALSE))</f>
        <v/>
      </c>
      <c r="J148" s="43" t="str">
        <f>IF(VLOOKUP($B148,'[2] Current Investment Portfolios'!$C$1:$R$65536,12)="","",VLOOKUP($B148,'[2] Current Investment Portfolios'!$C$1:$R$65536,12,FALSE))</f>
        <v/>
      </c>
      <c r="K148" s="43" t="str">
        <f>IF(VLOOKUP($B148,'[2] Current Investment Portfolios'!$C$1:$R$65536,6)="","",VLOOKUP($B148,'[2] Current Investment Portfolios'!$C$1:$R$65536,6,FALSE))</f>
        <v/>
      </c>
      <c r="L148" s="43" t="str">
        <f>IF(VLOOKUP($B148,'[2] Current Investment Portfolios'!$C$1:$R$65536,13)="","",VLOOKUP($B148,'[2] Current Investment Portfolios'!$C$1:$R$65536,13,FALSE))</f>
        <v/>
      </c>
      <c r="M148" s="43" t="str">
        <f>IF(VLOOKUP($B148,'[2] Current Investment Portfolios'!$C$1:$R$65536,7)="","",VLOOKUP($B148,'[2] Current Investment Portfolios'!$C$1:$R$65536,7,FALSE))</f>
        <v/>
      </c>
      <c r="N148" s="43" t="str">
        <f>IF(VLOOKUP($B148,'[2] Current Investment Portfolios'!$C$1:$R$65536,14)="","",VLOOKUP($B148,'[2] Current Investment Portfolios'!$C$1:$R$65536,14,FALSE))</f>
        <v/>
      </c>
      <c r="O148" s="43" t="str">
        <f>IF(VLOOKUP($B148,'[2] Current Investment Portfolios'!$C$1:$R$65536,8)="","",VLOOKUP($B148,'[2] Current Investment Portfolios'!$C$1:$R$65536,8,FALSE))</f>
        <v/>
      </c>
      <c r="P148" s="43" t="str">
        <f>IF(VLOOKUP($B148,'[2] Current Investment Portfolios'!$C$1:$R$65536,15)="","",VLOOKUP($B148,'[2] Current Investment Portfolios'!$C$1:$R$65536,15,FALSE))</f>
        <v/>
      </c>
      <c r="Q148" s="43" t="str">
        <f>IF(VLOOKUP($B148,'[2] Current Investment Portfolios'!$C$1:$R$65536,9)="","",VLOOKUP($B148,'[2] Current Investment Portfolios'!$C$1:$R$65536,9,FALSE))</f>
        <v/>
      </c>
      <c r="R148" s="43" t="str">
        <f>IF(VLOOKUP($B148,'[2] Current Investment Portfolios'!$C$1:$R$65536,16)="","",VLOOKUP($B148,'[2] Current Investment Portfolios'!$C$1:$R$65536,16,FALSE))</f>
        <v/>
      </c>
      <c r="S148" s="29">
        <f>VLOOKUP(B148,'[1]BuySell Data'!$A:$E,5,FALSE)</f>
        <v>1E-3</v>
      </c>
      <c r="T148" s="27" t="str">
        <f>VLOOKUP(B148,'[1]Investment Managers'!$A:$B,2,FALSE)</f>
        <v>Dimensional Fund Advisors LP</v>
      </c>
    </row>
    <row r="149" spans="1:21" x14ac:dyDescent="0.25">
      <c r="A149" s="178" t="s">
        <v>884</v>
      </c>
      <c r="B149" s="75" t="s">
        <v>833</v>
      </c>
      <c r="C149" s="76" t="s">
        <v>873</v>
      </c>
      <c r="D149" s="29">
        <f>VLOOKUP(B149,'[1]ICR Data'!$A:$E,5,FALSE)</f>
        <v>3.4999999999999996E-3</v>
      </c>
      <c r="E149" s="43" t="str">
        <f>IF(VLOOKUP($B149,'[2] Current Investment Portfolios'!$C$1:$R$65536,3)="","",VLOOKUP($B149,'[2] Current Investment Portfolios'!$C$1:$R$65536,3,FALSE))</f>
        <v/>
      </c>
      <c r="F149" s="43" t="str">
        <f>IF(VLOOKUP($B149,'[2] Current Investment Portfolios'!$C$1:$R$65536,10)="","",VLOOKUP($B149,'[2] Current Investment Portfolios'!$C$1:$R$65536,10,FALSE))</f>
        <v/>
      </c>
      <c r="G149" s="43" t="str">
        <f>IF(VLOOKUP($B149,'[2] Current Investment Portfolios'!$C$1:$R$65536,4)="","",VLOOKUP($B149,'[2] Current Investment Portfolios'!$C$1:$R$65536,4,FALSE))</f>
        <v/>
      </c>
      <c r="H149" s="43" t="str">
        <f>IF(VLOOKUP($B149,'[2] Current Investment Portfolios'!$C$1:$R$65536,11)="","",VLOOKUP($B149,'[2] Current Investment Portfolios'!$C$1:$R$65536,11,FALSE))</f>
        <v/>
      </c>
      <c r="I149" s="43" t="str">
        <f>IF(VLOOKUP($B149,'[2] Current Investment Portfolios'!$C$1:$R$65536,5)="","",VLOOKUP($B149,'[2] Current Investment Portfolios'!$C$1:$R$65536,5,FALSE))</f>
        <v/>
      </c>
      <c r="J149" s="43" t="str">
        <f>IF(VLOOKUP($B149,'[2] Current Investment Portfolios'!$C$1:$R$65536,12)="","",VLOOKUP($B149,'[2] Current Investment Portfolios'!$C$1:$R$65536,12,FALSE))</f>
        <v/>
      </c>
      <c r="K149" s="43" t="str">
        <f>IF(VLOOKUP($B149,'[2] Current Investment Portfolios'!$C$1:$R$65536,6)="","",VLOOKUP($B149,'[2] Current Investment Portfolios'!$C$1:$R$65536,6,FALSE))</f>
        <v/>
      </c>
      <c r="L149" s="43" t="str">
        <f>IF(VLOOKUP($B149,'[2] Current Investment Portfolios'!$C$1:$R$65536,13)="","",VLOOKUP($B149,'[2] Current Investment Portfolios'!$C$1:$R$65536,13,FALSE))</f>
        <v/>
      </c>
      <c r="M149" s="43" t="str">
        <f>IF(VLOOKUP($B149,'[2] Current Investment Portfolios'!$C$1:$R$65536,7)="","",VLOOKUP($B149,'[2] Current Investment Portfolios'!$C$1:$R$65536,7,FALSE))</f>
        <v/>
      </c>
      <c r="N149" s="43" t="str">
        <f>IF(VLOOKUP($B149,'[2] Current Investment Portfolios'!$C$1:$R$65536,14)="","",VLOOKUP($B149,'[2] Current Investment Portfolios'!$C$1:$R$65536,14,FALSE))</f>
        <v/>
      </c>
      <c r="O149" s="43" t="str">
        <f>IF(VLOOKUP($B149,'[2] Current Investment Portfolios'!$C$1:$R$65536,8)="","",VLOOKUP($B149,'[2] Current Investment Portfolios'!$C$1:$R$65536,8,FALSE))</f>
        <v/>
      </c>
      <c r="P149" s="43" t="str">
        <f>IF(VLOOKUP($B149,'[2] Current Investment Portfolios'!$C$1:$R$65536,15)="","",VLOOKUP($B149,'[2] Current Investment Portfolios'!$C$1:$R$65536,15,FALSE))</f>
        <v/>
      </c>
      <c r="Q149" s="43" t="str">
        <f>IF(VLOOKUP($B149,'[2] Current Investment Portfolios'!$C$1:$R$65536,9)="","",VLOOKUP($B149,'[2] Current Investment Portfolios'!$C$1:$R$65536,9,FALSE))</f>
        <v/>
      </c>
      <c r="R149" s="43" t="str">
        <f>IF(VLOOKUP($B149,'[2] Current Investment Portfolios'!$C$1:$R$65536,16)="","",VLOOKUP($B149,'[2] Current Investment Portfolios'!$C$1:$R$65536,16,FALSE))</f>
        <v/>
      </c>
      <c r="S149" s="29">
        <f>VLOOKUP(B149,'[1]BuySell Data'!$A:$E,5,FALSE)</f>
        <v>2E-3</v>
      </c>
      <c r="T149" s="27" t="str">
        <f>VLOOKUP(B149,'[1]Investment Managers'!$A:$B,2,FALSE)</f>
        <v>DFA Australia Limited</v>
      </c>
    </row>
    <row r="150" spans="1:21" s="2" customFormat="1" x14ac:dyDescent="0.25">
      <c r="A150" s="16" t="s">
        <v>424</v>
      </c>
      <c r="B150" s="28" t="s">
        <v>66</v>
      </c>
      <c r="C150" s="32" t="s">
        <v>873</v>
      </c>
      <c r="D150" s="29">
        <f>VLOOKUP(B150,'[1]ICR Data'!$A:$E,5,FALSE)</f>
        <v>5.5000000000000005E-3</v>
      </c>
      <c r="E150" s="43" t="str">
        <f>IF(VLOOKUP($B150,'[2] Current Investment Portfolios'!$C$1:$R$65536,3)="","",VLOOKUP($B150,'[2] Current Investment Portfolios'!$C$1:$R$65536,3,FALSE))</f>
        <v/>
      </c>
      <c r="F150" s="43" t="str">
        <f>IF(VLOOKUP($B150,'[2] Current Investment Portfolios'!$C$1:$R$65536,10)="","",VLOOKUP($B150,'[2] Current Investment Portfolios'!$C$1:$R$65536,10,FALSE))</f>
        <v/>
      </c>
      <c r="G150" s="43" t="str">
        <f>IF(VLOOKUP($B150,'[2] Current Investment Portfolios'!$C$1:$R$65536,4)="","",VLOOKUP($B150,'[2] Current Investment Portfolios'!$C$1:$R$65536,4,FALSE))</f>
        <v/>
      </c>
      <c r="H150" s="43" t="str">
        <f>IF(VLOOKUP($B150,'[2] Current Investment Portfolios'!$C$1:$R$65536,11)="","",VLOOKUP($B150,'[2] Current Investment Portfolios'!$C$1:$R$65536,11,FALSE))</f>
        <v/>
      </c>
      <c r="I150" s="43" t="str">
        <f>IF(VLOOKUP($B150,'[2] Current Investment Portfolios'!$C$1:$R$65536,5)="","",VLOOKUP($B150,'[2] Current Investment Portfolios'!$C$1:$R$65536,5,FALSE))</f>
        <v/>
      </c>
      <c r="J150" s="43" t="str">
        <f>IF(VLOOKUP($B150,'[2] Current Investment Portfolios'!$C$1:$R$65536,12)="","",VLOOKUP($B150,'[2] Current Investment Portfolios'!$C$1:$R$65536,12,FALSE))</f>
        <v/>
      </c>
      <c r="K150" s="43" t="str">
        <f>IF(VLOOKUP($B150,'[2] Current Investment Portfolios'!$C$1:$R$65536,6)="","",VLOOKUP($B150,'[2] Current Investment Portfolios'!$C$1:$R$65536,6,FALSE))</f>
        <v/>
      </c>
      <c r="L150" s="43" t="str">
        <f>IF(VLOOKUP($B150,'[2] Current Investment Portfolios'!$C$1:$R$65536,13)="","",VLOOKUP($B150,'[2] Current Investment Portfolios'!$C$1:$R$65536,13,FALSE))</f>
        <v/>
      </c>
      <c r="M150" s="43" t="str">
        <f>IF(VLOOKUP($B150,'[2] Current Investment Portfolios'!$C$1:$R$65536,7)="","",VLOOKUP($B150,'[2] Current Investment Portfolios'!$C$1:$R$65536,7,FALSE))</f>
        <v/>
      </c>
      <c r="N150" s="43" t="str">
        <f>IF(VLOOKUP($B150,'[2] Current Investment Portfolios'!$C$1:$R$65536,14)="","",VLOOKUP($B150,'[2] Current Investment Portfolios'!$C$1:$R$65536,14,FALSE))</f>
        <v/>
      </c>
      <c r="O150" s="43" t="str">
        <f>IF(VLOOKUP($B150,'[2] Current Investment Portfolios'!$C$1:$R$65536,8)="","",VLOOKUP($B150,'[2] Current Investment Portfolios'!$C$1:$R$65536,8,FALSE))</f>
        <v/>
      </c>
      <c r="P150" s="43" t="str">
        <f>IF(VLOOKUP($B150,'[2] Current Investment Portfolios'!$C$1:$R$65536,15)="","",VLOOKUP($B150,'[2] Current Investment Portfolios'!$C$1:$R$65536,15,FALSE))</f>
        <v/>
      </c>
      <c r="Q150" s="43" t="str">
        <f>IF(VLOOKUP($B150,'[2] Current Investment Portfolios'!$C$1:$R$65536,9)="","",VLOOKUP($B150,'[2] Current Investment Portfolios'!$C$1:$R$65536,9,FALSE))</f>
        <v/>
      </c>
      <c r="R150" s="43" t="str">
        <f>IF(VLOOKUP($B150,'[2] Current Investment Portfolios'!$C$1:$R$65536,16)="","",VLOOKUP($B150,'[2] Current Investment Portfolios'!$C$1:$R$65536,16,FALSE))</f>
        <v/>
      </c>
      <c r="S150" s="29">
        <f>VLOOKUP(B150,'[1]BuySell Data'!$A:$E,5,FALSE)</f>
        <v>1E-3</v>
      </c>
      <c r="T150" s="27" t="str">
        <f>VLOOKUP(B150,'[1]Investment Managers'!$A:$B,2,FALSE)</f>
        <v>Pacific Investment Management Company, LLC</v>
      </c>
    </row>
    <row r="151" spans="1:21" s="2" customFormat="1" x14ac:dyDescent="0.25">
      <c r="A151" s="16" t="s">
        <v>1267</v>
      </c>
      <c r="B151" s="35" t="s">
        <v>1266</v>
      </c>
      <c r="C151" s="32" t="s">
        <v>873</v>
      </c>
      <c r="D151" s="29">
        <f>VLOOKUP(B151,'[1]ICR Data'!$A:$E,5,FALSE)</f>
        <v>7.9000000000000008E-3</v>
      </c>
      <c r="E151" s="43" t="str">
        <f>IF(VLOOKUP($B151,'[2] Current Investment Portfolios'!$C$1:$R$65536,3)="","",VLOOKUP($B151,'[2] Current Investment Portfolios'!$C$1:$R$65536,3,FALSE))</f>
        <v/>
      </c>
      <c r="F151" s="43" t="str">
        <f>IF(VLOOKUP($B151,'[2] Current Investment Portfolios'!$C$1:$R$65536,10)="","",VLOOKUP($B151,'[2] Current Investment Portfolios'!$C$1:$R$65536,10,FALSE))</f>
        <v/>
      </c>
      <c r="G151" s="43" t="str">
        <f>IF(VLOOKUP($B151,'[2] Current Investment Portfolios'!$C$1:$R$65536,4)="","",VLOOKUP($B151,'[2] Current Investment Portfolios'!$C$1:$R$65536,4,FALSE))</f>
        <v/>
      </c>
      <c r="H151" s="43" t="str">
        <f>IF(VLOOKUP($B151,'[2] Current Investment Portfolios'!$C$1:$R$65536,11)="","",VLOOKUP($B151,'[2] Current Investment Portfolios'!$C$1:$R$65536,11,FALSE))</f>
        <v/>
      </c>
      <c r="I151" s="43" t="str">
        <f>IF(VLOOKUP($B151,'[2] Current Investment Portfolios'!$C$1:$R$65536,5)="","",VLOOKUP($B151,'[2] Current Investment Portfolios'!$C$1:$R$65536,5,FALSE))</f>
        <v/>
      </c>
      <c r="J151" s="43" t="str">
        <f>IF(VLOOKUP($B151,'[2] Current Investment Portfolios'!$C$1:$R$65536,12)="","",VLOOKUP($B151,'[2] Current Investment Portfolios'!$C$1:$R$65536,12,FALSE))</f>
        <v/>
      </c>
      <c r="K151" s="43" t="str">
        <f>IF(VLOOKUP($B151,'[2] Current Investment Portfolios'!$C$1:$R$65536,6)="","",VLOOKUP($B151,'[2] Current Investment Portfolios'!$C$1:$R$65536,6,FALSE))</f>
        <v/>
      </c>
      <c r="L151" s="43" t="str">
        <f>IF(VLOOKUP($B151,'[2] Current Investment Portfolios'!$C$1:$R$65536,13)="","",VLOOKUP($B151,'[2] Current Investment Portfolios'!$C$1:$R$65536,13,FALSE))</f>
        <v/>
      </c>
      <c r="M151" s="43" t="str">
        <f>IF(VLOOKUP($B151,'[2] Current Investment Portfolios'!$C$1:$R$65536,7)="","",VLOOKUP($B151,'[2] Current Investment Portfolios'!$C$1:$R$65536,7,FALSE))</f>
        <v/>
      </c>
      <c r="N151" s="43" t="str">
        <f>IF(VLOOKUP($B151,'[2] Current Investment Portfolios'!$C$1:$R$65536,14)="","",VLOOKUP($B151,'[2] Current Investment Portfolios'!$C$1:$R$65536,14,FALSE))</f>
        <v/>
      </c>
      <c r="O151" s="43" t="str">
        <f>IF(VLOOKUP($B151,'[2] Current Investment Portfolios'!$C$1:$R$65536,8)="","",VLOOKUP($B151,'[2] Current Investment Portfolios'!$C$1:$R$65536,8,FALSE))</f>
        <v/>
      </c>
      <c r="P151" s="43" t="str">
        <f>IF(VLOOKUP($B151,'[2] Current Investment Portfolios'!$C$1:$R$65536,15)="","",VLOOKUP($B151,'[2] Current Investment Portfolios'!$C$1:$R$65536,15,FALSE))</f>
        <v/>
      </c>
      <c r="Q151" s="43" t="str">
        <f>IF(VLOOKUP($B151,'[2] Current Investment Portfolios'!$C$1:$R$65536,9)="","",VLOOKUP($B151,'[2] Current Investment Portfolios'!$C$1:$R$65536,9,FALSE))</f>
        <v/>
      </c>
      <c r="R151" s="43" t="str">
        <f>IF(VLOOKUP($B151,'[2] Current Investment Portfolios'!$C$1:$R$65536,16)="","",VLOOKUP($B151,'[2] Current Investment Portfolios'!$C$1:$R$65536,16,FALSE))</f>
        <v/>
      </c>
      <c r="S151" s="29">
        <f>VLOOKUP(B151,'[1]BuySell Data'!$A:$E,5,FALSE)</f>
        <v>0</v>
      </c>
      <c r="T151" s="27" t="str">
        <f>VLOOKUP(B151,'[1]Investment Managers'!$A:$B,2,FALSE)</f>
        <v>Pacific Investment Management Company, LLC</v>
      </c>
    </row>
    <row r="152" spans="1:21" s="2" customFormat="1" x14ac:dyDescent="0.25">
      <c r="A152" s="16" t="s">
        <v>435</v>
      </c>
      <c r="B152" s="28" t="s">
        <v>436</v>
      </c>
      <c r="C152" s="32" t="s">
        <v>873</v>
      </c>
      <c r="D152" s="29">
        <f>VLOOKUP(B152,'[1]ICR Data'!$A:$E,5,FALSE)</f>
        <v>4.0000000000000001E-3</v>
      </c>
      <c r="E152" s="43" t="str">
        <f>IF(VLOOKUP($B152,'[2] Current Investment Portfolios'!$C$1:$R$65536,3)="","",VLOOKUP($B152,'[2] Current Investment Portfolios'!$C$1:$R$65536,3,FALSE))</f>
        <v/>
      </c>
      <c r="F152" s="43" t="str">
        <f>IF(VLOOKUP($B152,'[2] Current Investment Portfolios'!$C$1:$R$65536,10)="","",VLOOKUP($B152,'[2] Current Investment Portfolios'!$C$1:$R$65536,10,FALSE))</f>
        <v/>
      </c>
      <c r="G152" s="43" t="str">
        <f>IF(VLOOKUP($B152,'[2] Current Investment Portfolios'!$C$1:$R$65536,4)="","",VLOOKUP($B152,'[2] Current Investment Portfolios'!$C$1:$R$65536,4,FALSE))</f>
        <v/>
      </c>
      <c r="H152" s="43" t="str">
        <f>IF(VLOOKUP($B152,'[2] Current Investment Portfolios'!$C$1:$R$65536,11)="","",VLOOKUP($B152,'[2] Current Investment Portfolios'!$C$1:$R$65536,11,FALSE))</f>
        <v/>
      </c>
      <c r="I152" s="43" t="str">
        <f>IF(VLOOKUP($B152,'[2] Current Investment Portfolios'!$C$1:$R$65536,5)="","",VLOOKUP($B152,'[2] Current Investment Portfolios'!$C$1:$R$65536,5,FALSE))</f>
        <v/>
      </c>
      <c r="J152" s="43" t="str">
        <f>IF(VLOOKUP($B152,'[2] Current Investment Portfolios'!$C$1:$R$65536,12)="","",VLOOKUP($B152,'[2] Current Investment Portfolios'!$C$1:$R$65536,12,FALSE))</f>
        <v/>
      </c>
      <c r="K152" s="43" t="str">
        <f>IF(VLOOKUP($B152,'[2] Current Investment Portfolios'!$C$1:$R$65536,6)="","",VLOOKUP($B152,'[2] Current Investment Portfolios'!$C$1:$R$65536,6,FALSE))</f>
        <v/>
      </c>
      <c r="L152" s="43" t="str">
        <f>IF(VLOOKUP($B152,'[2] Current Investment Portfolios'!$C$1:$R$65536,13)="","",VLOOKUP($B152,'[2] Current Investment Portfolios'!$C$1:$R$65536,13,FALSE))</f>
        <v/>
      </c>
      <c r="M152" s="43" t="str">
        <f>IF(VLOOKUP($B152,'[2] Current Investment Portfolios'!$C$1:$R$65536,7)="","",VLOOKUP($B152,'[2] Current Investment Portfolios'!$C$1:$R$65536,7,FALSE))</f>
        <v/>
      </c>
      <c r="N152" s="43" t="str">
        <f>IF(VLOOKUP($B152,'[2] Current Investment Portfolios'!$C$1:$R$65536,14)="","",VLOOKUP($B152,'[2] Current Investment Portfolios'!$C$1:$R$65536,14,FALSE))</f>
        <v/>
      </c>
      <c r="O152" s="43" t="str">
        <f>IF(VLOOKUP($B152,'[2] Current Investment Portfolios'!$C$1:$R$65536,8)="","",VLOOKUP($B152,'[2] Current Investment Portfolios'!$C$1:$R$65536,8,FALSE))</f>
        <v/>
      </c>
      <c r="P152" s="43" t="str">
        <f>IF(VLOOKUP($B152,'[2] Current Investment Portfolios'!$C$1:$R$65536,15)="","",VLOOKUP($B152,'[2] Current Investment Portfolios'!$C$1:$R$65536,15,FALSE))</f>
        <v/>
      </c>
      <c r="Q152" s="43" t="str">
        <f>IF(VLOOKUP($B152,'[2] Current Investment Portfolios'!$C$1:$R$65536,9)="","",VLOOKUP($B152,'[2] Current Investment Portfolios'!$C$1:$R$65536,9,FALSE))</f>
        <v/>
      </c>
      <c r="R152" s="43" t="str">
        <f>IF(VLOOKUP($B152,'[2] Current Investment Portfolios'!$C$1:$R$65536,16)="","",VLOOKUP($B152,'[2] Current Investment Portfolios'!$C$1:$R$65536,16,FALSE))</f>
        <v/>
      </c>
      <c r="S152" s="29">
        <f>VLOOKUP(B152,'[1]BuySell Data'!$A:$E,5,FALSE)</f>
        <v>2E-3</v>
      </c>
      <c r="T152" s="27" t="str">
        <f>VLOOKUP(B152,'[1]Investment Managers'!$A:$B,2,FALSE)</f>
        <v>T. Rowe Price</v>
      </c>
    </row>
    <row r="153" spans="1:21" s="2" customFormat="1" x14ac:dyDescent="0.25">
      <c r="A153" s="16" t="s">
        <v>154</v>
      </c>
      <c r="B153" s="51" t="s">
        <v>147</v>
      </c>
      <c r="C153" s="32" t="s">
        <v>873</v>
      </c>
      <c r="D153" s="29">
        <f>VLOOKUP(B153,'[1]ICR Data'!$A:$E,5,FALSE)</f>
        <v>2.5999999999999999E-3</v>
      </c>
      <c r="E153" s="43" t="str">
        <f>IF(VLOOKUP($B153,'[2] Current Investment Portfolios'!$C$1:$R$65536,3)="","",VLOOKUP($B153,'[2] Current Investment Portfolios'!$C$1:$R$65536,3,FALSE))</f>
        <v/>
      </c>
      <c r="F153" s="43" t="str">
        <f>IF(VLOOKUP($B153,'[2] Current Investment Portfolios'!$C$1:$R$65536,10)="","",VLOOKUP($B153,'[2] Current Investment Portfolios'!$C$1:$R$65536,10,FALSE))</f>
        <v/>
      </c>
      <c r="G153" s="43" t="str">
        <f>IF(VLOOKUP($B153,'[2] Current Investment Portfolios'!$C$1:$R$65536,4)="","",VLOOKUP($B153,'[2] Current Investment Portfolios'!$C$1:$R$65536,4,FALSE))</f>
        <v/>
      </c>
      <c r="H153" s="43" t="str">
        <f>IF(VLOOKUP($B153,'[2] Current Investment Portfolios'!$C$1:$R$65536,11)="","",VLOOKUP($B153,'[2] Current Investment Portfolios'!$C$1:$R$65536,11,FALSE))</f>
        <v/>
      </c>
      <c r="I153" s="43" t="str">
        <f>IF(VLOOKUP($B153,'[2] Current Investment Portfolios'!$C$1:$R$65536,5)="","",VLOOKUP($B153,'[2] Current Investment Portfolios'!$C$1:$R$65536,5,FALSE))</f>
        <v/>
      </c>
      <c r="J153" s="43" t="str">
        <f>IF(VLOOKUP($B153,'[2] Current Investment Portfolios'!$C$1:$R$65536,12)="","",VLOOKUP($B153,'[2] Current Investment Portfolios'!$C$1:$R$65536,12,FALSE))</f>
        <v/>
      </c>
      <c r="K153" s="43" t="str">
        <f>IF(VLOOKUP($B153,'[2] Current Investment Portfolios'!$C$1:$R$65536,6)="","",VLOOKUP($B153,'[2] Current Investment Portfolios'!$C$1:$R$65536,6,FALSE))</f>
        <v/>
      </c>
      <c r="L153" s="43" t="str">
        <f>IF(VLOOKUP($B153,'[2] Current Investment Portfolios'!$C$1:$R$65536,13)="","",VLOOKUP($B153,'[2] Current Investment Portfolios'!$C$1:$R$65536,13,FALSE))</f>
        <v/>
      </c>
      <c r="M153" s="43" t="str">
        <f>IF(VLOOKUP($B153,'[2] Current Investment Portfolios'!$C$1:$R$65536,7)="","",VLOOKUP($B153,'[2] Current Investment Portfolios'!$C$1:$R$65536,7,FALSE))</f>
        <v/>
      </c>
      <c r="N153" s="43" t="str">
        <f>IF(VLOOKUP($B153,'[2] Current Investment Portfolios'!$C$1:$R$65536,14)="","",VLOOKUP($B153,'[2] Current Investment Portfolios'!$C$1:$R$65536,14,FALSE))</f>
        <v/>
      </c>
      <c r="O153" s="43" t="str">
        <f>IF(VLOOKUP($B153,'[2] Current Investment Portfolios'!$C$1:$R$65536,8)="","",VLOOKUP($B153,'[2] Current Investment Portfolios'!$C$1:$R$65536,8,FALSE))</f>
        <v/>
      </c>
      <c r="P153" s="43" t="str">
        <f>IF(VLOOKUP($B153,'[2] Current Investment Portfolios'!$C$1:$R$65536,15)="","",VLOOKUP($B153,'[2] Current Investment Portfolios'!$C$1:$R$65536,15,FALSE))</f>
        <v/>
      </c>
      <c r="Q153" s="43" t="str">
        <f>IF(VLOOKUP($B153,'[2] Current Investment Portfolios'!$C$1:$R$65536,9)="","",VLOOKUP($B153,'[2] Current Investment Portfolios'!$C$1:$R$65536,9,FALSE))</f>
        <v/>
      </c>
      <c r="R153" s="43" t="str">
        <f>IF(VLOOKUP($B153,'[2] Current Investment Portfolios'!$C$1:$R$65536,16)="","",VLOOKUP($B153,'[2] Current Investment Portfolios'!$C$1:$R$65536,16,FALSE))</f>
        <v/>
      </c>
      <c r="S153" s="29">
        <f>VLOOKUP(B153,'[1]BuySell Data'!$A:$E,5,FALSE)</f>
        <v>1.6000000000000001E-3</v>
      </c>
      <c r="T153" s="27" t="str">
        <f>VLOOKUP(B153,'[1]Investment Managers'!$A:$B,2,FALSE)</f>
        <v>Vanguard Investments Australia Ltd</v>
      </c>
    </row>
    <row r="154" spans="1:21" s="2" customFormat="1" x14ac:dyDescent="0.25">
      <c r="A154" s="16"/>
      <c r="B154" s="51"/>
      <c r="C154" s="32"/>
      <c r="D154" s="29"/>
      <c r="E154" s="43"/>
      <c r="F154" s="43"/>
      <c r="G154" s="43"/>
      <c r="H154" s="43"/>
      <c r="I154" s="43"/>
      <c r="J154" s="43"/>
      <c r="K154" s="43"/>
      <c r="L154" s="43"/>
      <c r="M154" s="43"/>
      <c r="N154" s="43"/>
      <c r="O154" s="43"/>
      <c r="P154" s="43"/>
      <c r="Q154" s="43"/>
      <c r="R154" s="43"/>
      <c r="S154" s="29"/>
      <c r="T154" s="27"/>
    </row>
    <row r="155" spans="1:21" s="2" customFormat="1" x14ac:dyDescent="0.25">
      <c r="A155" s="177"/>
      <c r="B155" s="46" t="s">
        <v>820</v>
      </c>
      <c r="C155" s="46"/>
      <c r="D155" s="14" t="e">
        <f>MIN(D145:D153)</f>
        <v>#N/A</v>
      </c>
      <c r="E155" s="47">
        <f>MIN(E145:E153)</f>
        <v>0</v>
      </c>
      <c r="F155" s="47"/>
      <c r="G155" s="47">
        <f>MIN(G145:G153)</f>
        <v>0</v>
      </c>
      <c r="H155" s="47"/>
      <c r="I155" s="47">
        <f>MIN(I145:I153)</f>
        <v>0</v>
      </c>
      <c r="J155" s="47"/>
      <c r="K155" s="47">
        <f>MIN(K145:K153)</f>
        <v>0</v>
      </c>
      <c r="L155" s="47"/>
      <c r="M155" s="47">
        <f>MIN(M145:M153)</f>
        <v>0</v>
      </c>
      <c r="N155" s="47"/>
      <c r="O155" s="47">
        <f>MIN(O145:O153)</f>
        <v>0</v>
      </c>
      <c r="P155" s="47"/>
      <c r="Q155" s="47">
        <f>MIN(Q145:Q153)</f>
        <v>0</v>
      </c>
      <c r="R155" s="48"/>
      <c r="S155" s="14" t="e">
        <f>MIN(S145:S153)</f>
        <v>#N/A</v>
      </c>
      <c r="T155" s="27"/>
    </row>
    <row r="156" spans="1:21" s="2" customFormat="1" x14ac:dyDescent="0.25">
      <c r="A156" s="177"/>
      <c r="B156" s="49" t="s">
        <v>821</v>
      </c>
      <c r="C156" s="49"/>
      <c r="D156" s="14" t="e">
        <f>MAX(D145:D153)</f>
        <v>#N/A</v>
      </c>
      <c r="E156" s="48"/>
      <c r="F156" s="47">
        <f>MAX(F145:F153)</f>
        <v>0</v>
      </c>
      <c r="G156" s="47"/>
      <c r="H156" s="47">
        <f>MAX(H145:H153)</f>
        <v>0</v>
      </c>
      <c r="I156" s="47"/>
      <c r="J156" s="47">
        <f>MAX(J145:J153)</f>
        <v>0</v>
      </c>
      <c r="K156" s="47"/>
      <c r="L156" s="47">
        <f>MAX(L145:L153)</f>
        <v>0</v>
      </c>
      <c r="M156" s="47"/>
      <c r="N156" s="47">
        <f>MAX(N145:N153)</f>
        <v>0</v>
      </c>
      <c r="O156" s="47"/>
      <c r="P156" s="47">
        <f>MAX(P145:P153)</f>
        <v>0</v>
      </c>
      <c r="Q156" s="47"/>
      <c r="R156" s="47">
        <f>MAX(R145:R153)</f>
        <v>0</v>
      </c>
      <c r="S156" s="14" t="e">
        <f>MAX(S145:S153)</f>
        <v>#N/A</v>
      </c>
      <c r="T156" s="27"/>
    </row>
    <row r="157" spans="1:21" s="2" customFormat="1" x14ac:dyDescent="0.25">
      <c r="A157" s="52" t="s">
        <v>273</v>
      </c>
      <c r="B157" s="28"/>
      <c r="C157" s="65"/>
      <c r="D157" s="29"/>
      <c r="E157" s="43"/>
      <c r="F157" s="43"/>
      <c r="G157" s="43"/>
      <c r="H157" s="43"/>
      <c r="I157" s="43"/>
      <c r="J157" s="43"/>
      <c r="K157" s="43"/>
      <c r="L157" s="43"/>
      <c r="M157" s="43"/>
      <c r="N157" s="43"/>
      <c r="O157" s="43"/>
      <c r="P157" s="43"/>
      <c r="Q157" s="43"/>
      <c r="R157" s="43"/>
      <c r="S157" s="29"/>
      <c r="T157" s="27"/>
    </row>
    <row r="158" spans="1:21" s="2" customFormat="1" x14ac:dyDescent="0.25">
      <c r="A158" s="16" t="s">
        <v>1568</v>
      </c>
      <c r="B158" s="35" t="s">
        <v>1569</v>
      </c>
      <c r="C158" s="32" t="s">
        <v>873</v>
      </c>
      <c r="D158" s="29">
        <f>VLOOKUP(B158,'[1]ICR Data'!$A:$E,5,FALSE)</f>
        <v>5.0000000000000001E-3</v>
      </c>
      <c r="E158" s="43" t="e">
        <f>IF(VLOOKUP($B158,'[2] Current Investment Portfolios'!$C$1:$R$65536,3)="","",VLOOKUP($B158,'[2] Current Investment Portfolios'!$C$1:$R$65536,3,FALSE))</f>
        <v>#N/A</v>
      </c>
      <c r="F158" s="43" t="e">
        <f>IF(VLOOKUP($B158,'[2] Current Investment Portfolios'!$C$1:$R$65536,10)="","",VLOOKUP($B158,'[2] Current Investment Portfolios'!$C$1:$R$65536,10,FALSE))</f>
        <v>#N/A</v>
      </c>
      <c r="G158" s="43" t="e">
        <f>IF(VLOOKUP($B158,'[2] Current Investment Portfolios'!$C$1:$R$65536,4)="","",VLOOKUP($B158,'[2] Current Investment Portfolios'!$C$1:$R$65536,4,FALSE))</f>
        <v>#N/A</v>
      </c>
      <c r="H158" s="43" t="e">
        <f>IF(VLOOKUP($B158,'[2] Current Investment Portfolios'!$C$1:$R$65536,11)="","",VLOOKUP($B158,'[2] Current Investment Portfolios'!$C$1:$R$65536,11,FALSE))</f>
        <v>#N/A</v>
      </c>
      <c r="I158" s="43" t="e">
        <f>IF(VLOOKUP($B158,'[2] Current Investment Portfolios'!$C$1:$R$65536,5)="","",VLOOKUP($B158,'[2] Current Investment Portfolios'!$C$1:$R$65536,5,FALSE))</f>
        <v>#N/A</v>
      </c>
      <c r="J158" s="43" t="e">
        <f>IF(VLOOKUP($B158,'[2] Current Investment Portfolios'!$C$1:$R$65536,12)="","",VLOOKUP($B158,'[2] Current Investment Portfolios'!$C$1:$R$65536,12,FALSE))</f>
        <v>#N/A</v>
      </c>
      <c r="K158" s="43" t="e">
        <f>IF(VLOOKUP($B158,'[2] Current Investment Portfolios'!$C$1:$R$65536,6)="","",VLOOKUP($B158,'[2] Current Investment Portfolios'!$C$1:$R$65536,6,FALSE))</f>
        <v>#N/A</v>
      </c>
      <c r="L158" s="43" t="e">
        <f>IF(VLOOKUP($B158,'[2] Current Investment Portfolios'!$C$1:$R$65536,13)="","",VLOOKUP($B158,'[2] Current Investment Portfolios'!$C$1:$R$65536,13,FALSE))</f>
        <v>#N/A</v>
      </c>
      <c r="M158" s="43" t="e">
        <f>IF(VLOOKUP($B158,'[2] Current Investment Portfolios'!$C$1:$R$65536,7)="","",VLOOKUP($B158,'[2] Current Investment Portfolios'!$C$1:$R$65536,7,FALSE))</f>
        <v>#N/A</v>
      </c>
      <c r="N158" s="43" t="e">
        <f>IF(VLOOKUP($B158,'[2] Current Investment Portfolios'!$C$1:$R$65536,14)="","",VLOOKUP($B158,'[2] Current Investment Portfolios'!$C$1:$R$65536,14,FALSE))</f>
        <v>#N/A</v>
      </c>
      <c r="O158" s="43" t="e">
        <f>IF(VLOOKUP($B158,'[2] Current Investment Portfolios'!$C$1:$R$65536,8)="","",VLOOKUP($B158,'[2] Current Investment Portfolios'!$C$1:$R$65536,8,FALSE))</f>
        <v>#N/A</v>
      </c>
      <c r="P158" s="43" t="e">
        <f>IF(VLOOKUP($B158,'[2] Current Investment Portfolios'!$C$1:$R$65536,15)="","",VLOOKUP($B158,'[2] Current Investment Portfolios'!$C$1:$R$65536,15,FALSE))</f>
        <v>#N/A</v>
      </c>
      <c r="Q158" s="43" t="e">
        <f>IF(VLOOKUP($B158,'[2] Current Investment Portfolios'!$C$1:$R$65536,9)="","",VLOOKUP($B158,'[2] Current Investment Portfolios'!$C$1:$R$65536,9,FALSE))</f>
        <v>#N/A</v>
      </c>
      <c r="R158" s="43" t="e">
        <f>IF(VLOOKUP($B158,'[2] Current Investment Portfolios'!$C$1:$R$65536,16)="","",VLOOKUP($B158,'[2] Current Investment Portfolios'!$C$1:$R$65536,16,FALSE))</f>
        <v>#N/A</v>
      </c>
      <c r="S158" s="29">
        <f>VLOOKUP(B158,'[1]BuySell Data'!$A:$E,5,FALSE)</f>
        <v>0</v>
      </c>
      <c r="T158" s="27" t="str">
        <f>VLOOKUP(B158,'[1]Investment Managers'!$A:$B,2,FALSE)</f>
        <v>Franklin Templeton Investments Aus Ltd</v>
      </c>
    </row>
    <row r="159" spans="1:21" s="2" customFormat="1" x14ac:dyDescent="0.25">
      <c r="A159" s="16" t="s">
        <v>1432</v>
      </c>
      <c r="B159" s="35" t="s">
        <v>1431</v>
      </c>
      <c r="C159" s="32" t="s">
        <v>873</v>
      </c>
      <c r="D159" s="29">
        <f>VLOOKUP(B159,'[1]ICR Data'!$A:$E,5,FALSE)</f>
        <v>5.5999999999999999E-3</v>
      </c>
      <c r="E159" s="43" t="e">
        <f>IF(VLOOKUP($B159,'[2] Current Investment Portfolios'!$C$1:$R$65536,3)="","",VLOOKUP($B159,'[2] Current Investment Portfolios'!$C$1:$R$65536,3,FALSE))</f>
        <v>#N/A</v>
      </c>
      <c r="F159" s="43" t="e">
        <f>IF(VLOOKUP($B159,'[2] Current Investment Portfolios'!$C$1:$R$65536,10)="","",VLOOKUP($B159,'[2] Current Investment Portfolios'!$C$1:$R$65536,10,FALSE))</f>
        <v>#N/A</v>
      </c>
      <c r="G159" s="43" t="e">
        <f>IF(VLOOKUP($B159,'[2] Current Investment Portfolios'!$C$1:$R$65536,4)="","",VLOOKUP($B159,'[2] Current Investment Portfolios'!$C$1:$R$65536,4,FALSE))</f>
        <v>#N/A</v>
      </c>
      <c r="H159" s="43" t="e">
        <f>IF(VLOOKUP($B159,'[2] Current Investment Portfolios'!$C$1:$R$65536,11)="","",VLOOKUP($B159,'[2] Current Investment Portfolios'!$C$1:$R$65536,11,FALSE))</f>
        <v>#N/A</v>
      </c>
      <c r="I159" s="43" t="e">
        <f>IF(VLOOKUP($B159,'[2] Current Investment Portfolios'!$C$1:$R$65536,5)="","",VLOOKUP($B159,'[2] Current Investment Portfolios'!$C$1:$R$65536,5,FALSE))</f>
        <v>#N/A</v>
      </c>
      <c r="J159" s="43" t="e">
        <f>IF(VLOOKUP($B159,'[2] Current Investment Portfolios'!$C$1:$R$65536,12)="","",VLOOKUP($B159,'[2] Current Investment Portfolios'!$C$1:$R$65536,12,FALSE))</f>
        <v>#N/A</v>
      </c>
      <c r="K159" s="43" t="e">
        <f>IF(VLOOKUP($B159,'[2] Current Investment Portfolios'!$C$1:$R$65536,6)="","",VLOOKUP($B159,'[2] Current Investment Portfolios'!$C$1:$R$65536,6,FALSE))</f>
        <v>#N/A</v>
      </c>
      <c r="L159" s="43" t="e">
        <f>IF(VLOOKUP($B159,'[2] Current Investment Portfolios'!$C$1:$R$65536,13)="","",VLOOKUP($B159,'[2] Current Investment Portfolios'!$C$1:$R$65536,13,FALSE))</f>
        <v>#N/A</v>
      </c>
      <c r="M159" s="43" t="e">
        <f>IF(VLOOKUP($B159,'[2] Current Investment Portfolios'!$C$1:$R$65536,7)="","",VLOOKUP($B159,'[2] Current Investment Portfolios'!$C$1:$R$65536,7,FALSE))</f>
        <v>#N/A</v>
      </c>
      <c r="N159" s="43" t="e">
        <f>IF(VLOOKUP($B159,'[2] Current Investment Portfolios'!$C$1:$R$65536,14)="","",VLOOKUP($B159,'[2] Current Investment Portfolios'!$C$1:$R$65536,14,FALSE))</f>
        <v>#N/A</v>
      </c>
      <c r="O159" s="43" t="e">
        <f>IF(VLOOKUP($B159,'[2] Current Investment Portfolios'!$C$1:$R$65536,8)="","",VLOOKUP($B159,'[2] Current Investment Portfolios'!$C$1:$R$65536,8,FALSE))</f>
        <v>#N/A</v>
      </c>
      <c r="P159" s="43" t="e">
        <f>IF(VLOOKUP($B159,'[2] Current Investment Portfolios'!$C$1:$R$65536,15)="","",VLOOKUP($B159,'[2] Current Investment Portfolios'!$C$1:$R$65536,15,FALSE))</f>
        <v>#N/A</v>
      </c>
      <c r="Q159" s="43" t="e">
        <f>IF(VLOOKUP($B159,'[2] Current Investment Portfolios'!$C$1:$R$65536,9)="","",VLOOKUP($B159,'[2] Current Investment Portfolios'!$C$1:$R$65536,9,FALSE))</f>
        <v>#N/A</v>
      </c>
      <c r="R159" s="43" t="e">
        <f>IF(VLOOKUP($B159,'[2] Current Investment Portfolios'!$C$1:$R$65536,16)="","",VLOOKUP($B159,'[2] Current Investment Portfolios'!$C$1:$R$65536,16,FALSE))</f>
        <v>#N/A</v>
      </c>
      <c r="S159" s="29">
        <f>VLOOKUP(B159,'[1]BuySell Data'!$A:$E,5,FALSE)</f>
        <v>1.2999999999999999E-3</v>
      </c>
      <c r="T159" s="27" t="str">
        <f>VLOOKUP(B159,'[1]Investment Managers'!$A:$B,2,FALSE)</f>
        <v>IOOF Investment Management Limited</v>
      </c>
    </row>
    <row r="160" spans="1:21" s="2" customFormat="1" x14ac:dyDescent="0.25">
      <c r="A160" s="16" t="s">
        <v>934</v>
      </c>
      <c r="B160" s="35" t="s">
        <v>38</v>
      </c>
      <c r="C160" s="32" t="s">
        <v>873</v>
      </c>
      <c r="D160" s="29">
        <f>VLOOKUP(B160,'[1]ICR Data'!$A:$E,5,FALSE)</f>
        <v>6.1999999999999998E-3</v>
      </c>
      <c r="E160" s="43" t="e">
        <f>IF(VLOOKUP($B160,'[2] Current Investment Portfolios'!$C$1:$R$65536,3)="","",VLOOKUP($B160,'[2] Current Investment Portfolios'!$C$1:$R$65536,3,FALSE))</f>
        <v>#N/A</v>
      </c>
      <c r="F160" s="43" t="e">
        <f>IF(VLOOKUP($B160,'[2] Current Investment Portfolios'!$C$1:$R$65536,10)="","",VLOOKUP($B160,'[2] Current Investment Portfolios'!$C$1:$R$65536,10,FALSE))</f>
        <v>#N/A</v>
      </c>
      <c r="G160" s="43" t="e">
        <f>IF(VLOOKUP($B160,'[2] Current Investment Portfolios'!$C$1:$R$65536,4)="","",VLOOKUP($B160,'[2] Current Investment Portfolios'!$C$1:$R$65536,4,FALSE))</f>
        <v>#N/A</v>
      </c>
      <c r="H160" s="43" t="e">
        <f>IF(VLOOKUP($B160,'[2] Current Investment Portfolios'!$C$1:$R$65536,11)="","",VLOOKUP($B160,'[2] Current Investment Portfolios'!$C$1:$R$65536,11,FALSE))</f>
        <v>#N/A</v>
      </c>
      <c r="I160" s="43" t="e">
        <f>IF(VLOOKUP($B160,'[2] Current Investment Portfolios'!$C$1:$R$65536,5)="","",VLOOKUP($B160,'[2] Current Investment Portfolios'!$C$1:$R$65536,5,FALSE))</f>
        <v>#N/A</v>
      </c>
      <c r="J160" s="43" t="e">
        <f>IF(VLOOKUP($B160,'[2] Current Investment Portfolios'!$C$1:$R$65536,12)="","",VLOOKUP($B160,'[2] Current Investment Portfolios'!$C$1:$R$65536,12,FALSE))</f>
        <v>#N/A</v>
      </c>
      <c r="K160" s="43" t="e">
        <f>IF(VLOOKUP($B160,'[2] Current Investment Portfolios'!$C$1:$R$65536,6)="","",VLOOKUP($B160,'[2] Current Investment Portfolios'!$C$1:$R$65536,6,FALSE))</f>
        <v>#N/A</v>
      </c>
      <c r="L160" s="43" t="e">
        <f>IF(VLOOKUP($B160,'[2] Current Investment Portfolios'!$C$1:$R$65536,13)="","",VLOOKUP($B160,'[2] Current Investment Portfolios'!$C$1:$R$65536,13,FALSE))</f>
        <v>#N/A</v>
      </c>
      <c r="M160" s="43" t="e">
        <f>IF(VLOOKUP($B160,'[2] Current Investment Portfolios'!$C$1:$R$65536,7)="","",VLOOKUP($B160,'[2] Current Investment Portfolios'!$C$1:$R$65536,7,FALSE))</f>
        <v>#N/A</v>
      </c>
      <c r="N160" s="43" t="e">
        <f>IF(VLOOKUP($B160,'[2] Current Investment Portfolios'!$C$1:$R$65536,14)="","",VLOOKUP($B160,'[2] Current Investment Portfolios'!$C$1:$R$65536,14,FALSE))</f>
        <v>#N/A</v>
      </c>
      <c r="O160" s="43" t="e">
        <f>IF(VLOOKUP($B160,'[2] Current Investment Portfolios'!$C$1:$R$65536,8)="","",VLOOKUP($B160,'[2] Current Investment Portfolios'!$C$1:$R$65536,8,FALSE))</f>
        <v>#N/A</v>
      </c>
      <c r="P160" s="43" t="e">
        <f>IF(VLOOKUP($B160,'[2] Current Investment Portfolios'!$C$1:$R$65536,15)="","",VLOOKUP($B160,'[2] Current Investment Portfolios'!$C$1:$R$65536,15,FALSE))</f>
        <v>#N/A</v>
      </c>
      <c r="Q160" s="43" t="e">
        <f>IF(VLOOKUP($B160,'[2] Current Investment Portfolios'!$C$1:$R$65536,9)="","",VLOOKUP($B160,'[2] Current Investment Portfolios'!$C$1:$R$65536,9,FALSE))</f>
        <v>#N/A</v>
      </c>
      <c r="R160" s="43" t="e">
        <f>IF(VLOOKUP($B160,'[2] Current Investment Portfolios'!$C$1:$R$65536,16)="","",VLOOKUP($B160,'[2] Current Investment Portfolios'!$C$1:$R$65536,16,FALSE))</f>
        <v>#N/A</v>
      </c>
      <c r="S160" s="29">
        <f>VLOOKUP(B160,'[1]BuySell Data'!$A:$E,5,FALSE)</f>
        <v>2.7000000000000001E-3</v>
      </c>
      <c r="T160" s="27" t="str">
        <f>VLOOKUP(B160,'[1]Investment Managers'!$A:$B,2,FALSE)</f>
        <v>Macquarie Investment Management Aus Ltd.</v>
      </c>
      <c r="U160" s="31"/>
    </row>
    <row r="161" spans="1:21" s="2" customFormat="1" x14ac:dyDescent="0.25">
      <c r="A161" s="16" t="s">
        <v>306</v>
      </c>
      <c r="B161" s="35" t="s">
        <v>206</v>
      </c>
      <c r="C161" s="32" t="s">
        <v>873</v>
      </c>
      <c r="D161" s="29">
        <f>VLOOKUP(B161,'[1]ICR Data'!$A:$E,5,FALSE)</f>
        <v>5.0000000000000001E-3</v>
      </c>
      <c r="E161" s="43" t="e">
        <f>IF(VLOOKUP($B161,'[2] Current Investment Portfolios'!$C$1:$R$65536,3)="","",VLOOKUP($B161,'[2] Current Investment Portfolios'!$C$1:$R$65536,3,FALSE))</f>
        <v>#N/A</v>
      </c>
      <c r="F161" s="43" t="e">
        <f>IF(VLOOKUP($B161,'[2] Current Investment Portfolios'!$C$1:$R$65536,10)="","",VLOOKUP($B161,'[2] Current Investment Portfolios'!$C$1:$R$65536,10,FALSE))</f>
        <v>#N/A</v>
      </c>
      <c r="G161" s="43" t="e">
        <f>IF(VLOOKUP($B161,'[2] Current Investment Portfolios'!$C$1:$R$65536,4)="","",VLOOKUP($B161,'[2] Current Investment Portfolios'!$C$1:$R$65536,4,FALSE))</f>
        <v>#N/A</v>
      </c>
      <c r="H161" s="43" t="e">
        <f>IF(VLOOKUP($B161,'[2] Current Investment Portfolios'!$C$1:$R$65536,11)="","",VLOOKUP($B161,'[2] Current Investment Portfolios'!$C$1:$R$65536,11,FALSE))</f>
        <v>#N/A</v>
      </c>
      <c r="I161" s="43" t="e">
        <f>IF(VLOOKUP($B161,'[2] Current Investment Portfolios'!$C$1:$R$65536,5)="","",VLOOKUP($B161,'[2] Current Investment Portfolios'!$C$1:$R$65536,5,FALSE))</f>
        <v>#N/A</v>
      </c>
      <c r="J161" s="43" t="e">
        <f>IF(VLOOKUP($B161,'[2] Current Investment Portfolios'!$C$1:$R$65536,12)="","",VLOOKUP($B161,'[2] Current Investment Portfolios'!$C$1:$R$65536,12,FALSE))</f>
        <v>#N/A</v>
      </c>
      <c r="K161" s="43" t="e">
        <f>IF(VLOOKUP($B161,'[2] Current Investment Portfolios'!$C$1:$R$65536,6)="","",VLOOKUP($B161,'[2] Current Investment Portfolios'!$C$1:$R$65536,6,FALSE))</f>
        <v>#N/A</v>
      </c>
      <c r="L161" s="43" t="e">
        <f>IF(VLOOKUP($B161,'[2] Current Investment Portfolios'!$C$1:$R$65536,13)="","",VLOOKUP($B161,'[2] Current Investment Portfolios'!$C$1:$R$65536,13,FALSE))</f>
        <v>#N/A</v>
      </c>
      <c r="M161" s="43" t="e">
        <f>IF(VLOOKUP($B161,'[2] Current Investment Portfolios'!$C$1:$R$65536,7)="","",VLOOKUP($B161,'[2] Current Investment Portfolios'!$C$1:$R$65536,7,FALSE))</f>
        <v>#N/A</v>
      </c>
      <c r="N161" s="43" t="e">
        <f>IF(VLOOKUP($B161,'[2] Current Investment Portfolios'!$C$1:$R$65536,14)="","",VLOOKUP($B161,'[2] Current Investment Portfolios'!$C$1:$R$65536,14,FALSE))</f>
        <v>#N/A</v>
      </c>
      <c r="O161" s="43" t="e">
        <f>IF(VLOOKUP($B161,'[2] Current Investment Portfolios'!$C$1:$R$65536,8)="","",VLOOKUP($B161,'[2] Current Investment Portfolios'!$C$1:$R$65536,8,FALSE))</f>
        <v>#N/A</v>
      </c>
      <c r="P161" s="43" t="e">
        <f>IF(VLOOKUP($B161,'[2] Current Investment Portfolios'!$C$1:$R$65536,15)="","",VLOOKUP($B161,'[2] Current Investment Portfolios'!$C$1:$R$65536,15,FALSE))</f>
        <v>#N/A</v>
      </c>
      <c r="Q161" s="43" t="e">
        <f>IF(VLOOKUP($B161,'[2] Current Investment Portfolios'!$C$1:$R$65536,9)="","",VLOOKUP($B161,'[2] Current Investment Portfolios'!$C$1:$R$65536,9,FALSE))</f>
        <v>#N/A</v>
      </c>
      <c r="R161" s="43" t="e">
        <f>IF(VLOOKUP($B161,'[2] Current Investment Portfolios'!$C$1:$R$65536,16)="","",VLOOKUP($B161,'[2] Current Investment Portfolios'!$C$1:$R$65536,16,FALSE))</f>
        <v>#N/A</v>
      </c>
      <c r="S161" s="29">
        <f>VLOOKUP(B161,'[1]BuySell Data'!$A:$E,5,FALSE)</f>
        <v>1.1999999999999999E-3</v>
      </c>
      <c r="T161" s="27" t="str">
        <f>VLOOKUP(B161,'[1]Investment Managers'!$A:$B,2,FALSE)</f>
        <v>Pacific Investment Management Company, LLC</v>
      </c>
      <c r="U161" s="31"/>
    </row>
    <row r="162" spans="1:21" s="2" customFormat="1" x14ac:dyDescent="0.25">
      <c r="A162" s="16" t="s">
        <v>197</v>
      </c>
      <c r="B162" s="35" t="s">
        <v>198</v>
      </c>
      <c r="C162" s="32" t="s">
        <v>873</v>
      </c>
      <c r="D162" s="29">
        <f>VLOOKUP(B162,'[1]ICR Data'!$A:$E,5,FALSE)</f>
        <v>6.0000000000000001E-3</v>
      </c>
      <c r="E162" s="43" t="str">
        <f>IF(VLOOKUP($B162,'[2] Current Investment Portfolios'!$C$1:$R$65536,3)="","",VLOOKUP($B162,'[2] Current Investment Portfolios'!$C$1:$R$65536,3,FALSE))</f>
        <v/>
      </c>
      <c r="F162" s="43" t="str">
        <f>IF(VLOOKUP($B162,'[2] Current Investment Portfolios'!$C$1:$R$65536,10)="","",VLOOKUP($B162,'[2] Current Investment Portfolios'!$C$1:$R$65536,10,FALSE))</f>
        <v/>
      </c>
      <c r="G162" s="43" t="str">
        <f>IF(VLOOKUP($B162,'[2] Current Investment Portfolios'!$C$1:$R$65536,4)="","",VLOOKUP($B162,'[2] Current Investment Portfolios'!$C$1:$R$65536,4,FALSE))</f>
        <v/>
      </c>
      <c r="H162" s="43" t="str">
        <f>IF(VLOOKUP($B162,'[2] Current Investment Portfolios'!$C$1:$R$65536,11)="","",VLOOKUP($B162,'[2] Current Investment Portfolios'!$C$1:$R$65536,11,FALSE))</f>
        <v/>
      </c>
      <c r="I162" s="43" t="str">
        <f>IF(VLOOKUP($B162,'[2] Current Investment Portfolios'!$C$1:$R$65536,5)="","",VLOOKUP($B162,'[2] Current Investment Portfolios'!$C$1:$R$65536,5,FALSE))</f>
        <v/>
      </c>
      <c r="J162" s="43" t="str">
        <f>IF(VLOOKUP($B162,'[2] Current Investment Portfolios'!$C$1:$R$65536,12)="","",VLOOKUP($B162,'[2] Current Investment Portfolios'!$C$1:$R$65536,12,FALSE))</f>
        <v/>
      </c>
      <c r="K162" s="43" t="str">
        <f>IF(VLOOKUP($B162,'[2] Current Investment Portfolios'!$C$1:$R$65536,6)="","",VLOOKUP($B162,'[2] Current Investment Portfolios'!$C$1:$R$65536,6,FALSE))</f>
        <v/>
      </c>
      <c r="L162" s="43" t="str">
        <f>IF(VLOOKUP($B162,'[2] Current Investment Portfolios'!$C$1:$R$65536,13)="","",VLOOKUP($B162,'[2] Current Investment Portfolios'!$C$1:$R$65536,13,FALSE))</f>
        <v/>
      </c>
      <c r="M162" s="43" t="str">
        <f>IF(VLOOKUP($B162,'[2] Current Investment Portfolios'!$C$1:$R$65536,7)="","",VLOOKUP($B162,'[2] Current Investment Portfolios'!$C$1:$R$65536,7,FALSE))</f>
        <v/>
      </c>
      <c r="N162" s="43" t="str">
        <f>IF(VLOOKUP($B162,'[2] Current Investment Portfolios'!$C$1:$R$65536,14)="","",VLOOKUP($B162,'[2] Current Investment Portfolios'!$C$1:$R$65536,14,FALSE))</f>
        <v/>
      </c>
      <c r="O162" s="43" t="str">
        <f>IF(VLOOKUP($B162,'[2] Current Investment Portfolios'!$C$1:$R$65536,8)="","",VLOOKUP($B162,'[2] Current Investment Portfolios'!$C$1:$R$65536,8,FALSE))</f>
        <v/>
      </c>
      <c r="P162" s="43" t="str">
        <f>IF(VLOOKUP($B162,'[2] Current Investment Portfolios'!$C$1:$R$65536,15)="","",VLOOKUP($B162,'[2] Current Investment Portfolios'!$C$1:$R$65536,15,FALSE))</f>
        <v/>
      </c>
      <c r="Q162" s="43" t="str">
        <f>IF(VLOOKUP($B162,'[2] Current Investment Portfolios'!$C$1:$R$65536,9)="","",VLOOKUP($B162,'[2] Current Investment Portfolios'!$C$1:$R$65536,9,FALSE))</f>
        <v/>
      </c>
      <c r="R162" s="43" t="str">
        <f>IF(VLOOKUP($B162,'[2] Current Investment Portfolios'!$C$1:$R$65536,16)="","",VLOOKUP($B162,'[2] Current Investment Portfolios'!$C$1:$R$65536,16,FALSE))</f>
        <v/>
      </c>
      <c r="S162" s="29">
        <f>VLOOKUP(B162,'[1]BuySell Data'!$A:$E,5,FALSE)</f>
        <v>3.0000000000000001E-3</v>
      </c>
      <c r="T162" s="27" t="str">
        <f>VLOOKUP(B162,'[1]Investment Managers'!$A:$B,2,FALSE)</f>
        <v>Perpetual Investment Management Ltd</v>
      </c>
      <c r="U162" s="31"/>
    </row>
    <row r="163" spans="1:21" s="2" customFormat="1" x14ac:dyDescent="0.25">
      <c r="A163" s="16" t="s">
        <v>423</v>
      </c>
      <c r="B163" s="28" t="s">
        <v>205</v>
      </c>
      <c r="C163" s="32" t="s">
        <v>873</v>
      </c>
      <c r="D163" s="29">
        <f>VLOOKUP(B163,'[1]ICR Data'!$A:$E,5,FALSE)</f>
        <v>5.4000000000000003E-3</v>
      </c>
      <c r="E163" s="43" t="str">
        <f>IF(VLOOKUP($B163,'[2] Current Investment Portfolios'!$C$1:$R$65536,3)="","",VLOOKUP($B163,'[2] Current Investment Portfolios'!$C$1:$R$65536,3,FALSE))</f>
        <v/>
      </c>
      <c r="F163" s="43" t="str">
        <f>IF(VLOOKUP($B163,'[2] Current Investment Portfolios'!$C$1:$R$65536,10)="","",VLOOKUP($B163,'[2] Current Investment Portfolios'!$C$1:$R$65536,10,FALSE))</f>
        <v/>
      </c>
      <c r="G163" s="43" t="str">
        <f>IF(VLOOKUP($B163,'[2] Current Investment Portfolios'!$C$1:$R$65536,4)="","",VLOOKUP($B163,'[2] Current Investment Portfolios'!$C$1:$R$65536,4,FALSE))</f>
        <v/>
      </c>
      <c r="H163" s="43" t="str">
        <f>IF(VLOOKUP($B163,'[2] Current Investment Portfolios'!$C$1:$R$65536,11)="","",VLOOKUP($B163,'[2] Current Investment Portfolios'!$C$1:$R$65536,11,FALSE))</f>
        <v/>
      </c>
      <c r="I163" s="43" t="str">
        <f>IF(VLOOKUP($B163,'[2] Current Investment Portfolios'!$C$1:$R$65536,5)="","",VLOOKUP($B163,'[2] Current Investment Portfolios'!$C$1:$R$65536,5,FALSE))</f>
        <v/>
      </c>
      <c r="J163" s="43" t="str">
        <f>IF(VLOOKUP($B163,'[2] Current Investment Portfolios'!$C$1:$R$65536,12)="","",VLOOKUP($B163,'[2] Current Investment Portfolios'!$C$1:$R$65536,12,FALSE))</f>
        <v/>
      </c>
      <c r="K163" s="43" t="str">
        <f>IF(VLOOKUP($B163,'[2] Current Investment Portfolios'!$C$1:$R$65536,6)="","",VLOOKUP($B163,'[2] Current Investment Portfolios'!$C$1:$R$65536,6,FALSE))</f>
        <v/>
      </c>
      <c r="L163" s="43" t="str">
        <f>IF(VLOOKUP($B163,'[2] Current Investment Portfolios'!$C$1:$R$65536,13)="","",VLOOKUP($B163,'[2] Current Investment Portfolios'!$C$1:$R$65536,13,FALSE))</f>
        <v/>
      </c>
      <c r="M163" s="43" t="str">
        <f>IF(VLOOKUP($B163,'[2] Current Investment Portfolios'!$C$1:$R$65536,7)="","",VLOOKUP($B163,'[2] Current Investment Portfolios'!$C$1:$R$65536,7,FALSE))</f>
        <v/>
      </c>
      <c r="N163" s="43" t="str">
        <f>IF(VLOOKUP($B163,'[2] Current Investment Portfolios'!$C$1:$R$65536,14)="","",VLOOKUP($B163,'[2] Current Investment Portfolios'!$C$1:$R$65536,14,FALSE))</f>
        <v/>
      </c>
      <c r="O163" s="43" t="str">
        <f>IF(VLOOKUP($B163,'[2] Current Investment Portfolios'!$C$1:$R$65536,8)="","",VLOOKUP($B163,'[2] Current Investment Portfolios'!$C$1:$R$65536,8,FALSE))</f>
        <v/>
      </c>
      <c r="P163" s="43" t="str">
        <f>IF(VLOOKUP($B163,'[2] Current Investment Portfolios'!$C$1:$R$65536,15)="","",VLOOKUP($B163,'[2] Current Investment Portfolios'!$C$1:$R$65536,15,FALSE))</f>
        <v/>
      </c>
      <c r="Q163" s="43" t="str">
        <f>IF(VLOOKUP($B163,'[2] Current Investment Portfolios'!$C$1:$R$65536,9)="","",VLOOKUP($B163,'[2] Current Investment Portfolios'!$C$1:$R$65536,9,FALSE))</f>
        <v/>
      </c>
      <c r="R163" s="43" t="str">
        <f>IF(VLOOKUP($B163,'[2] Current Investment Portfolios'!$C$1:$R$65536,16)="","",VLOOKUP($B163,'[2] Current Investment Portfolios'!$C$1:$R$65536,16,FALSE))</f>
        <v/>
      </c>
      <c r="S163" s="29">
        <f>VLOOKUP(B163,'[1]BuySell Data'!$A:$E,5,FALSE)</f>
        <v>1E-3</v>
      </c>
      <c r="T163" s="27" t="str">
        <f>VLOOKUP(B163,'[1]Investment Managers'!$A:$B,2,FALSE)</f>
        <v>Pacific Investment Management Company, LLC</v>
      </c>
      <c r="U163" s="31"/>
    </row>
    <row r="164" spans="1:21" s="2" customFormat="1" x14ac:dyDescent="0.25">
      <c r="A164" s="16" t="s">
        <v>207</v>
      </c>
      <c r="B164" s="51" t="s">
        <v>208</v>
      </c>
      <c r="C164" s="32" t="s">
        <v>873</v>
      </c>
      <c r="D164" s="29">
        <f>VLOOKUP(B164,'[1]ICR Data'!$A:$E,5,FALSE)</f>
        <v>5.5000000000000005E-3</v>
      </c>
      <c r="E164" s="43" t="str">
        <f>IF(VLOOKUP($B164,'[2] Current Investment Portfolios'!$C$1:$R$65536,3)="","",VLOOKUP($B164,'[2] Current Investment Portfolios'!$C$1:$R$65536,3,FALSE))</f>
        <v/>
      </c>
      <c r="F164" s="43" t="str">
        <f>IF(VLOOKUP($B164,'[2] Current Investment Portfolios'!$C$1:$R$65536,10)="","",VLOOKUP($B164,'[2] Current Investment Portfolios'!$C$1:$R$65536,10,FALSE))</f>
        <v/>
      </c>
      <c r="G164" s="43" t="str">
        <f>IF(VLOOKUP($B164,'[2] Current Investment Portfolios'!$C$1:$R$65536,4)="","",VLOOKUP($B164,'[2] Current Investment Portfolios'!$C$1:$R$65536,4,FALSE))</f>
        <v/>
      </c>
      <c r="H164" s="43" t="str">
        <f>IF(VLOOKUP($B164,'[2] Current Investment Portfolios'!$C$1:$R$65536,11)="","",VLOOKUP($B164,'[2] Current Investment Portfolios'!$C$1:$R$65536,11,FALSE))</f>
        <v/>
      </c>
      <c r="I164" s="43" t="str">
        <f>IF(VLOOKUP($B164,'[2] Current Investment Portfolios'!$C$1:$R$65536,5)="","",VLOOKUP($B164,'[2] Current Investment Portfolios'!$C$1:$R$65536,5,FALSE))</f>
        <v/>
      </c>
      <c r="J164" s="43" t="str">
        <f>IF(VLOOKUP($B164,'[2] Current Investment Portfolios'!$C$1:$R$65536,12)="","",VLOOKUP($B164,'[2] Current Investment Portfolios'!$C$1:$R$65536,12,FALSE))</f>
        <v/>
      </c>
      <c r="K164" s="43" t="str">
        <f>IF(VLOOKUP($B164,'[2] Current Investment Portfolios'!$C$1:$R$65536,6)="","",VLOOKUP($B164,'[2] Current Investment Portfolios'!$C$1:$R$65536,6,FALSE))</f>
        <v/>
      </c>
      <c r="L164" s="43" t="str">
        <f>IF(VLOOKUP($B164,'[2] Current Investment Portfolios'!$C$1:$R$65536,13)="","",VLOOKUP($B164,'[2] Current Investment Portfolios'!$C$1:$R$65536,13,FALSE))</f>
        <v/>
      </c>
      <c r="M164" s="43" t="str">
        <f>IF(VLOOKUP($B164,'[2] Current Investment Portfolios'!$C$1:$R$65536,7)="","",VLOOKUP($B164,'[2] Current Investment Portfolios'!$C$1:$R$65536,7,FALSE))</f>
        <v/>
      </c>
      <c r="N164" s="43" t="str">
        <f>IF(VLOOKUP($B164,'[2] Current Investment Portfolios'!$C$1:$R$65536,14)="","",VLOOKUP($B164,'[2] Current Investment Portfolios'!$C$1:$R$65536,14,FALSE))</f>
        <v/>
      </c>
      <c r="O164" s="43" t="str">
        <f>IF(VLOOKUP($B164,'[2] Current Investment Portfolios'!$C$1:$R$65536,8)="","",VLOOKUP($B164,'[2] Current Investment Portfolios'!$C$1:$R$65536,8,FALSE))</f>
        <v/>
      </c>
      <c r="P164" s="43" t="str">
        <f>IF(VLOOKUP($B164,'[2] Current Investment Portfolios'!$C$1:$R$65536,15)="","",VLOOKUP($B164,'[2] Current Investment Portfolios'!$C$1:$R$65536,15,FALSE))</f>
        <v/>
      </c>
      <c r="Q164" s="43" t="str">
        <f>IF(VLOOKUP($B164,'[2] Current Investment Portfolios'!$C$1:$R$65536,9)="","",VLOOKUP($B164,'[2] Current Investment Portfolios'!$C$1:$R$65536,9,FALSE))</f>
        <v/>
      </c>
      <c r="R164" s="43" t="str">
        <f>IF(VLOOKUP($B164,'[2] Current Investment Portfolios'!$C$1:$R$65536,16)="","",VLOOKUP($B164,'[2] Current Investment Portfolios'!$C$1:$R$65536,16,FALSE))</f>
        <v/>
      </c>
      <c r="S164" s="29">
        <f>VLOOKUP(B164,'[1]BuySell Data'!$A:$E,5,FALSE)</f>
        <v>1.5E-3</v>
      </c>
      <c r="T164" s="27" t="str">
        <f>VLOOKUP(B164,'[1]Investment Managers'!$A:$B,2,FALSE)</f>
        <v>UBS Asset Management (Australia) Ltd</v>
      </c>
      <c r="U164" s="31"/>
    </row>
    <row r="165" spans="1:21" s="2" customFormat="1" x14ac:dyDescent="0.25">
      <c r="A165" s="30" t="s">
        <v>382</v>
      </c>
      <c r="B165" s="35" t="s">
        <v>383</v>
      </c>
      <c r="C165" s="32" t="s">
        <v>873</v>
      </c>
      <c r="D165" s="29">
        <f>VLOOKUP(B165,'[1]ICR Data'!$A:$E,5,FALSE)</f>
        <v>2.8999999999999998E-3</v>
      </c>
      <c r="E165" s="43" t="str">
        <f>IF(VLOOKUP($B165,'[2] Current Investment Portfolios'!$C$1:$R$65536,3)="","",VLOOKUP($B165,'[2] Current Investment Portfolios'!$C$1:$R$65536,3,FALSE))</f>
        <v/>
      </c>
      <c r="F165" s="43" t="str">
        <f>IF(VLOOKUP($B165,'[2] Current Investment Portfolios'!$C$1:$R$65536,10)="","",VLOOKUP($B165,'[2] Current Investment Portfolios'!$C$1:$R$65536,10,FALSE))</f>
        <v/>
      </c>
      <c r="G165" s="43" t="str">
        <f>IF(VLOOKUP($B165,'[2] Current Investment Portfolios'!$C$1:$R$65536,4)="","",VLOOKUP($B165,'[2] Current Investment Portfolios'!$C$1:$R$65536,4,FALSE))</f>
        <v/>
      </c>
      <c r="H165" s="43" t="str">
        <f>IF(VLOOKUP($B165,'[2] Current Investment Portfolios'!$C$1:$R$65536,11)="","",VLOOKUP($B165,'[2] Current Investment Portfolios'!$C$1:$R$65536,11,FALSE))</f>
        <v/>
      </c>
      <c r="I165" s="43" t="str">
        <f>IF(VLOOKUP($B165,'[2] Current Investment Portfolios'!$C$1:$R$65536,5)="","",VLOOKUP($B165,'[2] Current Investment Portfolios'!$C$1:$R$65536,5,FALSE))</f>
        <v/>
      </c>
      <c r="J165" s="43" t="str">
        <f>IF(VLOOKUP($B165,'[2] Current Investment Portfolios'!$C$1:$R$65536,12)="","",VLOOKUP($B165,'[2] Current Investment Portfolios'!$C$1:$R$65536,12,FALSE))</f>
        <v/>
      </c>
      <c r="K165" s="43" t="str">
        <f>IF(VLOOKUP($B165,'[2] Current Investment Portfolios'!$C$1:$R$65536,6)="","",VLOOKUP($B165,'[2] Current Investment Portfolios'!$C$1:$R$65536,6,FALSE))</f>
        <v/>
      </c>
      <c r="L165" s="43" t="str">
        <f>IF(VLOOKUP($B165,'[2] Current Investment Portfolios'!$C$1:$R$65536,13)="","",VLOOKUP($B165,'[2] Current Investment Portfolios'!$C$1:$R$65536,13,FALSE))</f>
        <v/>
      </c>
      <c r="M165" s="43" t="str">
        <f>IF(VLOOKUP($B165,'[2] Current Investment Portfolios'!$C$1:$R$65536,7)="","",VLOOKUP($B165,'[2] Current Investment Portfolios'!$C$1:$R$65536,7,FALSE))</f>
        <v/>
      </c>
      <c r="N165" s="43" t="str">
        <f>IF(VLOOKUP($B165,'[2] Current Investment Portfolios'!$C$1:$R$65536,14)="","",VLOOKUP($B165,'[2] Current Investment Portfolios'!$C$1:$R$65536,14,FALSE))</f>
        <v/>
      </c>
      <c r="O165" s="43" t="str">
        <f>IF(VLOOKUP($B165,'[2] Current Investment Portfolios'!$C$1:$R$65536,8)="","",VLOOKUP($B165,'[2] Current Investment Portfolios'!$C$1:$R$65536,8,FALSE))</f>
        <v/>
      </c>
      <c r="P165" s="43" t="str">
        <f>IF(VLOOKUP($B165,'[2] Current Investment Portfolios'!$C$1:$R$65536,15)="","",VLOOKUP($B165,'[2] Current Investment Portfolios'!$C$1:$R$65536,15,FALSE))</f>
        <v/>
      </c>
      <c r="Q165" s="43" t="str">
        <f>IF(VLOOKUP($B165,'[2] Current Investment Portfolios'!$C$1:$R$65536,9)="","",VLOOKUP($B165,'[2] Current Investment Portfolios'!$C$1:$R$65536,9,FALSE))</f>
        <v/>
      </c>
      <c r="R165" s="43" t="str">
        <f>IF(VLOOKUP($B165,'[2] Current Investment Portfolios'!$C$1:$R$65536,16)="","",VLOOKUP($B165,'[2] Current Investment Portfolios'!$C$1:$R$65536,16,FALSE))</f>
        <v/>
      </c>
      <c r="S165" s="29">
        <f>VLOOKUP(B165,'[1]BuySell Data'!$A:$E,5,FALSE)</f>
        <v>2.3999999999999998E-3</v>
      </c>
      <c r="T165" s="27" t="str">
        <f>VLOOKUP(B165,'[1]Investment Managers'!$A:$B,2,FALSE)</f>
        <v>Vanguard Investments Australia Ltd</v>
      </c>
      <c r="U165" s="31"/>
    </row>
    <row r="166" spans="1:21" s="2" customFormat="1" x14ac:dyDescent="0.25">
      <c r="A166" s="30"/>
      <c r="B166" s="35"/>
      <c r="C166" s="36"/>
      <c r="D166" s="29"/>
      <c r="E166" s="43"/>
      <c r="F166" s="43"/>
      <c r="G166" s="43"/>
      <c r="H166" s="43"/>
      <c r="I166" s="43"/>
      <c r="J166" s="43"/>
      <c r="K166" s="43"/>
      <c r="L166" s="43"/>
      <c r="M166" s="43"/>
      <c r="N166" s="43"/>
      <c r="O166" s="43"/>
      <c r="P166" s="43"/>
      <c r="Q166" s="43"/>
      <c r="R166" s="43"/>
      <c r="S166" s="29"/>
      <c r="T166" s="27"/>
    </row>
    <row r="167" spans="1:21" s="2" customFormat="1" x14ac:dyDescent="0.25">
      <c r="A167" s="175"/>
      <c r="B167" s="46" t="s">
        <v>820</v>
      </c>
      <c r="C167" s="46"/>
      <c r="D167" s="14">
        <f>MIN(D160:D165)</f>
        <v>2.8999999999999998E-3</v>
      </c>
      <c r="E167" s="47" t="e">
        <f>MIN(E160:E165)</f>
        <v>#N/A</v>
      </c>
      <c r="F167" s="48"/>
      <c r="G167" s="47" t="e">
        <f>MIN(G160:G165)</f>
        <v>#N/A</v>
      </c>
      <c r="H167" s="47"/>
      <c r="I167" s="47" t="e">
        <f>MIN(I160:I165)</f>
        <v>#N/A</v>
      </c>
      <c r="J167" s="47"/>
      <c r="K167" s="47" t="e">
        <f>MIN(K160:K165)</f>
        <v>#N/A</v>
      </c>
      <c r="L167" s="47"/>
      <c r="M167" s="47" t="e">
        <f>MIN(M160:M165)</f>
        <v>#N/A</v>
      </c>
      <c r="N167" s="47"/>
      <c r="O167" s="47" t="e">
        <f>MIN(O160:O165)</f>
        <v>#N/A</v>
      </c>
      <c r="P167" s="47"/>
      <c r="Q167" s="47" t="e">
        <f>MIN(Q160:Q165)</f>
        <v>#N/A</v>
      </c>
      <c r="R167" s="48"/>
      <c r="S167" s="14">
        <f>MIN(S160:S165)</f>
        <v>1E-3</v>
      </c>
      <c r="T167" s="27"/>
    </row>
    <row r="168" spans="1:21" s="2" customFormat="1" x14ac:dyDescent="0.25">
      <c r="A168" s="175"/>
      <c r="B168" s="49" t="s">
        <v>821</v>
      </c>
      <c r="C168" s="49"/>
      <c r="D168" s="14">
        <f>MAX(D160:D165)</f>
        <v>6.1999999999999998E-3</v>
      </c>
      <c r="E168" s="48"/>
      <c r="F168" s="47" t="e">
        <f>MAX(F160:F165)</f>
        <v>#N/A</v>
      </c>
      <c r="G168" s="47"/>
      <c r="H168" s="47" t="e">
        <f>MAX(H160:H165)</f>
        <v>#N/A</v>
      </c>
      <c r="I168" s="47"/>
      <c r="J168" s="47" t="e">
        <f>MAX(J160:J165)</f>
        <v>#N/A</v>
      </c>
      <c r="K168" s="47"/>
      <c r="L168" s="47" t="e">
        <f>MAX(L160:L165)</f>
        <v>#N/A</v>
      </c>
      <c r="M168" s="47"/>
      <c r="N168" s="47" t="e">
        <f>MAX(N160:N165)</f>
        <v>#N/A</v>
      </c>
      <c r="O168" s="47"/>
      <c r="P168" s="47" t="e">
        <f>MAX(P160:P165)</f>
        <v>#N/A</v>
      </c>
      <c r="Q168" s="47"/>
      <c r="R168" s="47" t="e">
        <f>MAX(R160:R165)</f>
        <v>#N/A</v>
      </c>
      <c r="S168" s="14">
        <f>MAX(S160:S165)</f>
        <v>3.0000000000000001E-3</v>
      </c>
      <c r="T168" s="27"/>
    </row>
    <row r="169" spans="1:21" s="2" customFormat="1" x14ac:dyDescent="0.25">
      <c r="A169" s="175"/>
      <c r="B169" s="49"/>
      <c r="C169" s="49"/>
      <c r="D169" s="14"/>
      <c r="E169" s="48"/>
      <c r="F169" s="47"/>
      <c r="G169" s="47"/>
      <c r="H169" s="47"/>
      <c r="I169" s="47"/>
      <c r="J169" s="47"/>
      <c r="K169" s="47"/>
      <c r="L169" s="47"/>
      <c r="M169" s="47"/>
      <c r="N169" s="47"/>
      <c r="O169" s="47"/>
      <c r="P169" s="47"/>
      <c r="Q169" s="47"/>
      <c r="R169" s="47"/>
      <c r="S169" s="14"/>
      <c r="T169" s="27"/>
    </row>
    <row r="170" spans="1:21" s="2" customFormat="1" x14ac:dyDescent="0.25">
      <c r="A170" s="58" t="s">
        <v>1349</v>
      </c>
      <c r="B170" s="28"/>
      <c r="C170" s="65"/>
      <c r="D170" s="29"/>
      <c r="E170" s="43"/>
      <c r="F170" s="43"/>
      <c r="G170" s="43"/>
      <c r="H170" s="43"/>
      <c r="I170" s="43"/>
      <c r="J170" s="43"/>
      <c r="K170" s="43"/>
      <c r="L170" s="43"/>
      <c r="M170" s="43"/>
      <c r="N170" s="43"/>
      <c r="O170" s="43"/>
      <c r="P170" s="43"/>
      <c r="Q170" s="43"/>
      <c r="R170" s="43"/>
      <c r="S170" s="29"/>
      <c r="T170" s="27"/>
    </row>
    <row r="171" spans="1:21" s="2" customFormat="1" x14ac:dyDescent="0.25">
      <c r="A171" s="97" t="s">
        <v>1351</v>
      </c>
      <c r="B171" s="35" t="s">
        <v>1350</v>
      </c>
      <c r="C171" s="32" t="s">
        <v>873</v>
      </c>
      <c r="D171" s="29">
        <f>VLOOKUP(B171,'[1]ICR Data'!$A:$E,5,FALSE)</f>
        <v>5.0000000000000001E-3</v>
      </c>
      <c r="E171" s="43" t="e">
        <f>IF(VLOOKUP($B171,'[2] Current Investment Portfolios'!$C$1:$R$65536,3)="","",VLOOKUP($B171,'[2] Current Investment Portfolios'!$C$1:$R$65536,3,FALSE))</f>
        <v>#N/A</v>
      </c>
      <c r="F171" s="43" t="e">
        <f>IF(VLOOKUP($B171,'[2] Current Investment Portfolios'!$C$1:$R$65536,10)="","",VLOOKUP($B171,'[2] Current Investment Portfolios'!$C$1:$R$65536,10,FALSE))</f>
        <v>#N/A</v>
      </c>
      <c r="G171" s="43" t="e">
        <f>IF(VLOOKUP($B171,'[2] Current Investment Portfolios'!$C$1:$R$65536,4)="","",VLOOKUP($B171,'[2] Current Investment Portfolios'!$C$1:$R$65536,4,FALSE))</f>
        <v>#N/A</v>
      </c>
      <c r="H171" s="43" t="e">
        <f>IF(VLOOKUP($B171,'[2] Current Investment Portfolios'!$C$1:$R$65536,11)="","",VLOOKUP($B171,'[2] Current Investment Portfolios'!$C$1:$R$65536,11,FALSE))</f>
        <v>#N/A</v>
      </c>
      <c r="I171" s="43" t="e">
        <f>IF(VLOOKUP($B171,'[2] Current Investment Portfolios'!$C$1:$R$65536,5)="","",VLOOKUP($B171,'[2] Current Investment Portfolios'!$C$1:$R$65536,5,FALSE))</f>
        <v>#N/A</v>
      </c>
      <c r="J171" s="43" t="e">
        <f>IF(VLOOKUP($B171,'[2] Current Investment Portfolios'!$C$1:$R$65536,12)="","",VLOOKUP($B171,'[2] Current Investment Portfolios'!$C$1:$R$65536,12,FALSE))</f>
        <v>#N/A</v>
      </c>
      <c r="K171" s="43" t="e">
        <f>IF(VLOOKUP($B171,'[2] Current Investment Portfolios'!$C$1:$R$65536,6)="","",VLOOKUP($B171,'[2] Current Investment Portfolios'!$C$1:$R$65536,6,FALSE))</f>
        <v>#N/A</v>
      </c>
      <c r="L171" s="43" t="e">
        <f>IF(VLOOKUP($B171,'[2] Current Investment Portfolios'!$C$1:$R$65536,13)="","",VLOOKUP($B171,'[2] Current Investment Portfolios'!$C$1:$R$65536,13,FALSE))</f>
        <v>#N/A</v>
      </c>
      <c r="M171" s="43" t="e">
        <f>IF(VLOOKUP($B171,'[2] Current Investment Portfolios'!$C$1:$R$65536,7)="","",VLOOKUP($B171,'[2] Current Investment Portfolios'!$C$1:$R$65536,7,FALSE))</f>
        <v>#N/A</v>
      </c>
      <c r="N171" s="43" t="e">
        <f>IF(VLOOKUP($B171,'[2] Current Investment Portfolios'!$C$1:$R$65536,14)="","",VLOOKUP($B171,'[2] Current Investment Portfolios'!$C$1:$R$65536,14,FALSE))</f>
        <v>#N/A</v>
      </c>
      <c r="O171" s="43" t="e">
        <f>IF(VLOOKUP($B171,'[2] Current Investment Portfolios'!$C$1:$R$65536,8)="","",VLOOKUP($B171,'[2] Current Investment Portfolios'!$C$1:$R$65536,8,FALSE))</f>
        <v>#N/A</v>
      </c>
      <c r="P171" s="43" t="e">
        <f>IF(VLOOKUP($B171,'[2] Current Investment Portfolios'!$C$1:$R$65536,15)="","",VLOOKUP($B171,'[2] Current Investment Portfolios'!$C$1:$R$65536,15,FALSE))</f>
        <v>#N/A</v>
      </c>
      <c r="Q171" s="43" t="e">
        <f>IF(VLOOKUP($B171,'[2] Current Investment Portfolios'!$C$1:$R$65536,9)="","",VLOOKUP($B171,'[2] Current Investment Portfolios'!$C$1:$R$65536,9,FALSE))</f>
        <v>#N/A</v>
      </c>
      <c r="R171" s="43" t="e">
        <f>IF(VLOOKUP($B171,'[2] Current Investment Portfolios'!$C$1:$R$65536,16)="","",VLOOKUP($B171,'[2] Current Investment Portfolios'!$C$1:$R$65536,16,FALSE))</f>
        <v>#N/A</v>
      </c>
      <c r="S171" s="29">
        <f>VLOOKUP(B171,'[1]BuySell Data'!$A:$E,5,FALSE)</f>
        <v>1E-3</v>
      </c>
      <c r="T171" s="27" t="str">
        <f>VLOOKUP(B171,'[1]Investment Managers'!$A:$B,2,FALSE)</f>
        <v>Ardea Investment Management Pty Limited</v>
      </c>
    </row>
    <row r="172" spans="1:21" s="2" customFormat="1" x14ac:dyDescent="0.25">
      <c r="A172" s="175"/>
      <c r="B172" s="49"/>
      <c r="C172" s="49"/>
      <c r="D172" s="14"/>
      <c r="E172" s="48"/>
      <c r="F172" s="47"/>
      <c r="G172" s="47"/>
      <c r="H172" s="47"/>
      <c r="I172" s="47"/>
      <c r="J172" s="47"/>
      <c r="K172" s="47"/>
      <c r="L172" s="47"/>
      <c r="M172" s="47"/>
      <c r="N172" s="47"/>
      <c r="O172" s="47"/>
      <c r="P172" s="47"/>
      <c r="Q172" s="47"/>
      <c r="R172" s="47"/>
      <c r="S172" s="14"/>
      <c r="T172" s="27"/>
    </row>
    <row r="173" spans="1:21" s="2" customFormat="1" x14ac:dyDescent="0.25">
      <c r="A173" s="175"/>
      <c r="B173" s="46" t="s">
        <v>820</v>
      </c>
      <c r="C173" s="46"/>
      <c r="D173" s="14">
        <f>MIN(D171)</f>
        <v>5.0000000000000001E-3</v>
      </c>
      <c r="E173" s="47" t="e">
        <f>MIN(E171)</f>
        <v>#N/A</v>
      </c>
      <c r="F173" s="48"/>
      <c r="G173" s="47" t="e">
        <f>MIN(G171)</f>
        <v>#N/A</v>
      </c>
      <c r="H173" s="47"/>
      <c r="I173" s="47" t="e">
        <f>MIN(I171)</f>
        <v>#N/A</v>
      </c>
      <c r="J173" s="47"/>
      <c r="K173" s="47" t="e">
        <f>MIN(K171)</f>
        <v>#N/A</v>
      </c>
      <c r="L173" s="47"/>
      <c r="M173" s="47" t="e">
        <f>MIN(M171)</f>
        <v>#N/A</v>
      </c>
      <c r="N173" s="47"/>
      <c r="O173" s="47" t="e">
        <f>MIN(O171)</f>
        <v>#N/A</v>
      </c>
      <c r="P173" s="47"/>
      <c r="Q173" s="47" t="e">
        <f>MIN(Q171)</f>
        <v>#N/A</v>
      </c>
      <c r="R173" s="48"/>
      <c r="S173" s="14">
        <f>MIN(S171)</f>
        <v>1E-3</v>
      </c>
      <c r="T173" s="27"/>
    </row>
    <row r="174" spans="1:21" s="2" customFormat="1" x14ac:dyDescent="0.25">
      <c r="A174" s="175"/>
      <c r="B174" s="49" t="s">
        <v>821</v>
      </c>
      <c r="C174" s="49"/>
      <c r="D174" s="14">
        <f>MAX(D171)</f>
        <v>5.0000000000000001E-3</v>
      </c>
      <c r="E174" s="48"/>
      <c r="F174" s="47" t="e">
        <f>MAX(F171)</f>
        <v>#N/A</v>
      </c>
      <c r="G174" s="47"/>
      <c r="H174" s="47" t="e">
        <f>MAX(H171)</f>
        <v>#N/A</v>
      </c>
      <c r="I174" s="47"/>
      <c r="J174" s="47" t="e">
        <f>MAX(J171)</f>
        <v>#N/A</v>
      </c>
      <c r="K174" s="47"/>
      <c r="L174" s="47" t="e">
        <f>MAX(L171)</f>
        <v>#N/A</v>
      </c>
      <c r="M174" s="47"/>
      <c r="N174" s="47" t="e">
        <f>MAX(N171)</f>
        <v>#N/A</v>
      </c>
      <c r="O174" s="47"/>
      <c r="P174" s="47" t="e">
        <f>MAX(P171)</f>
        <v>#N/A</v>
      </c>
      <c r="Q174" s="47"/>
      <c r="R174" s="47" t="e">
        <f>MAX(R171)</f>
        <v>#N/A</v>
      </c>
      <c r="S174" s="14">
        <f>MAX(S171)</f>
        <v>1E-3</v>
      </c>
      <c r="T174" s="27"/>
    </row>
    <row r="175" spans="1:21" s="2" customFormat="1" x14ac:dyDescent="0.25">
      <c r="A175" s="175"/>
      <c r="B175" s="49"/>
      <c r="C175" s="49"/>
      <c r="D175" s="14"/>
      <c r="E175" s="48"/>
      <c r="F175" s="47"/>
      <c r="G175" s="47"/>
      <c r="H175" s="47"/>
      <c r="I175" s="47"/>
      <c r="J175" s="47"/>
      <c r="K175" s="47"/>
      <c r="L175" s="47"/>
      <c r="M175" s="47"/>
      <c r="N175" s="47"/>
      <c r="O175" s="47"/>
      <c r="P175" s="47"/>
      <c r="Q175" s="47"/>
      <c r="R175" s="47"/>
      <c r="S175" s="14"/>
      <c r="T175" s="27"/>
    </row>
    <row r="176" spans="1:21" s="2" customFormat="1" x14ac:dyDescent="0.25">
      <c r="A176" s="53" t="s">
        <v>439</v>
      </c>
      <c r="B176" s="35"/>
      <c r="C176" s="36"/>
      <c r="D176" s="29"/>
      <c r="E176" s="43"/>
      <c r="F176" s="43"/>
      <c r="G176" s="43"/>
      <c r="H176" s="43"/>
      <c r="I176" s="43"/>
      <c r="J176" s="43"/>
      <c r="K176" s="43"/>
      <c r="L176" s="43"/>
      <c r="M176" s="43"/>
      <c r="N176" s="43"/>
      <c r="O176" s="43"/>
      <c r="P176" s="43"/>
      <c r="Q176" s="43"/>
      <c r="R176" s="43"/>
      <c r="S176" s="29"/>
      <c r="T176" s="27"/>
    </row>
    <row r="177" spans="1:237" s="2" customFormat="1" x14ac:dyDescent="0.25">
      <c r="A177" s="16" t="s">
        <v>1026</v>
      </c>
      <c r="B177" s="35" t="s">
        <v>204</v>
      </c>
      <c r="C177" s="32" t="s">
        <v>873</v>
      </c>
      <c r="D177" s="29">
        <f>VLOOKUP(B177,'[1]ICR Data'!$A:$E,5,FALSE)</f>
        <v>6.7000000000000002E-3</v>
      </c>
      <c r="E177" s="43" t="str">
        <f>IF(VLOOKUP($B177,'[2] Current Investment Portfolios'!$C$1:$R$65536,3)="","",VLOOKUP($B177,'[2] Current Investment Portfolios'!$C$1:$R$65536,3,FALSE))</f>
        <v/>
      </c>
      <c r="F177" s="43" t="str">
        <f>IF(VLOOKUP($B177,'[2] Current Investment Portfolios'!$C$1:$R$65536,10)="","",VLOOKUP($B177,'[2] Current Investment Portfolios'!$C$1:$R$65536,10,FALSE))</f>
        <v/>
      </c>
      <c r="G177" s="43" t="str">
        <f>IF(VLOOKUP($B177,'[2] Current Investment Portfolios'!$C$1:$R$65536,4)="","",VLOOKUP($B177,'[2] Current Investment Portfolios'!$C$1:$R$65536,4,FALSE))</f>
        <v/>
      </c>
      <c r="H177" s="43" t="str">
        <f>IF(VLOOKUP($B177,'[2] Current Investment Portfolios'!$C$1:$R$65536,11)="","",VLOOKUP($B177,'[2] Current Investment Portfolios'!$C$1:$R$65536,11,FALSE))</f>
        <v/>
      </c>
      <c r="I177" s="43" t="str">
        <f>IF(VLOOKUP($B177,'[2] Current Investment Portfolios'!$C$1:$R$65536,5)="","",VLOOKUP($B177,'[2] Current Investment Portfolios'!$C$1:$R$65536,5,FALSE))</f>
        <v/>
      </c>
      <c r="J177" s="43" t="str">
        <f>IF(VLOOKUP($B177,'[2] Current Investment Portfolios'!$C$1:$R$65536,12)="","",VLOOKUP($B177,'[2] Current Investment Portfolios'!$C$1:$R$65536,12,FALSE))</f>
        <v/>
      </c>
      <c r="K177" s="43" t="str">
        <f>IF(VLOOKUP($B177,'[2] Current Investment Portfolios'!$C$1:$R$65536,6)="","",VLOOKUP($B177,'[2] Current Investment Portfolios'!$C$1:$R$65536,6,FALSE))</f>
        <v/>
      </c>
      <c r="L177" s="43" t="str">
        <f>IF(VLOOKUP($B177,'[2] Current Investment Portfolios'!$C$1:$R$65536,13)="","",VLOOKUP($B177,'[2] Current Investment Portfolios'!$C$1:$R$65536,13,FALSE))</f>
        <v/>
      </c>
      <c r="M177" s="43" t="str">
        <f>IF(VLOOKUP($B177,'[2] Current Investment Portfolios'!$C$1:$R$65536,7)="","",VLOOKUP($B177,'[2] Current Investment Portfolios'!$C$1:$R$65536,7,FALSE))</f>
        <v/>
      </c>
      <c r="N177" s="43" t="str">
        <f>IF(VLOOKUP($B177,'[2] Current Investment Portfolios'!$C$1:$R$65536,14)="","",VLOOKUP($B177,'[2] Current Investment Portfolios'!$C$1:$R$65536,14,FALSE))</f>
        <v/>
      </c>
      <c r="O177" s="43" t="str">
        <f>IF(VLOOKUP($B177,'[2] Current Investment Portfolios'!$C$1:$R$65536,8)="","",VLOOKUP($B177,'[2] Current Investment Portfolios'!$C$1:$R$65536,8,FALSE))</f>
        <v/>
      </c>
      <c r="P177" s="43" t="str">
        <f>IF(VLOOKUP($B177,'[2] Current Investment Portfolios'!$C$1:$R$65536,15)="","",VLOOKUP($B177,'[2] Current Investment Portfolios'!$C$1:$R$65536,15,FALSE))</f>
        <v/>
      </c>
      <c r="Q177" s="43" t="str">
        <f>IF(VLOOKUP($B177,'[2] Current Investment Portfolios'!$C$1:$R$65536,9)="","",VLOOKUP($B177,'[2] Current Investment Portfolios'!$C$1:$R$65536,9,FALSE))</f>
        <v/>
      </c>
      <c r="R177" s="43" t="str">
        <f>IF(VLOOKUP($B177,'[2] Current Investment Portfolios'!$C$1:$R$65536,16)="","",VLOOKUP($B177,'[2] Current Investment Portfolios'!$C$1:$R$65536,16,FALSE))</f>
        <v/>
      </c>
      <c r="S177" s="29">
        <f>VLOOKUP(B177,'[1]BuySell Data'!$A:$E,5,FALSE)</f>
        <v>4.0000000000000001E-3</v>
      </c>
      <c r="T177" s="27" t="str">
        <f>VLOOKUP(B177,'[1]Investment Managers'!$A:$B,2,FALSE)</f>
        <v>Bentham Asset Management Pty Limited</v>
      </c>
    </row>
    <row r="178" spans="1:237" s="2" customFormat="1" x14ac:dyDescent="0.25">
      <c r="A178" s="16" t="s">
        <v>1500</v>
      </c>
      <c r="B178" s="35" t="s">
        <v>1499</v>
      </c>
      <c r="C178" s="32" t="s">
        <v>873</v>
      </c>
      <c r="D178" s="29">
        <f>VLOOKUP(B178,'[1]ICR Data'!$A:$E,5,FALSE)</f>
        <v>8.3999999999999995E-3</v>
      </c>
      <c r="E178" s="43" t="str">
        <f>IF(VLOOKUP($B178,'[2] Current Investment Portfolios'!$C$1:$R$65536,3)="","",VLOOKUP($B178,'[2] Current Investment Portfolios'!$C$1:$R$65536,3,FALSE))</f>
        <v/>
      </c>
      <c r="F178" s="43" t="str">
        <f>IF(VLOOKUP($B178,'[2] Current Investment Portfolios'!$C$1:$R$65536,10)="","",VLOOKUP($B178,'[2] Current Investment Portfolios'!$C$1:$R$65536,10,FALSE))</f>
        <v/>
      </c>
      <c r="G178" s="43" t="str">
        <f>IF(VLOOKUP($B178,'[2] Current Investment Portfolios'!$C$1:$R$65536,4)="","",VLOOKUP($B178,'[2] Current Investment Portfolios'!$C$1:$R$65536,4,FALSE))</f>
        <v/>
      </c>
      <c r="H178" s="43" t="str">
        <f>IF(VLOOKUP($B178,'[2] Current Investment Portfolios'!$C$1:$R$65536,11)="","",VLOOKUP($B178,'[2] Current Investment Portfolios'!$C$1:$R$65536,11,FALSE))</f>
        <v/>
      </c>
      <c r="I178" s="43" t="str">
        <f>IF(VLOOKUP($B178,'[2] Current Investment Portfolios'!$C$1:$R$65536,5)="","",VLOOKUP($B178,'[2] Current Investment Portfolios'!$C$1:$R$65536,5,FALSE))</f>
        <v/>
      </c>
      <c r="J178" s="43" t="str">
        <f>IF(VLOOKUP($B178,'[2] Current Investment Portfolios'!$C$1:$R$65536,12)="","",VLOOKUP($B178,'[2] Current Investment Portfolios'!$C$1:$R$65536,12,FALSE))</f>
        <v/>
      </c>
      <c r="K178" s="43" t="str">
        <f>IF(VLOOKUP($B178,'[2] Current Investment Portfolios'!$C$1:$R$65536,6)="","",VLOOKUP($B178,'[2] Current Investment Portfolios'!$C$1:$R$65536,6,FALSE))</f>
        <v/>
      </c>
      <c r="L178" s="43" t="str">
        <f>IF(VLOOKUP($B178,'[2] Current Investment Portfolios'!$C$1:$R$65536,13)="","",VLOOKUP($B178,'[2] Current Investment Portfolios'!$C$1:$R$65536,13,FALSE))</f>
        <v/>
      </c>
      <c r="M178" s="43" t="str">
        <f>IF(VLOOKUP($B178,'[2] Current Investment Portfolios'!$C$1:$R$65536,7)="","",VLOOKUP($B178,'[2] Current Investment Portfolios'!$C$1:$R$65536,7,FALSE))</f>
        <v/>
      </c>
      <c r="N178" s="43" t="str">
        <f>IF(VLOOKUP($B178,'[2] Current Investment Portfolios'!$C$1:$R$65536,14)="","",VLOOKUP($B178,'[2] Current Investment Portfolios'!$C$1:$R$65536,14,FALSE))</f>
        <v/>
      </c>
      <c r="O178" s="43" t="str">
        <f>IF(VLOOKUP($B178,'[2] Current Investment Portfolios'!$C$1:$R$65536,8)="","",VLOOKUP($B178,'[2] Current Investment Portfolios'!$C$1:$R$65536,8,FALSE))</f>
        <v/>
      </c>
      <c r="P178" s="43" t="str">
        <f>IF(VLOOKUP($B178,'[2] Current Investment Portfolios'!$C$1:$R$65536,15)="","",VLOOKUP($B178,'[2] Current Investment Portfolios'!$C$1:$R$65536,15,FALSE))</f>
        <v/>
      </c>
      <c r="Q178" s="43" t="str">
        <f>IF(VLOOKUP($B178,'[2] Current Investment Portfolios'!$C$1:$R$65536,9)="","",VLOOKUP($B178,'[2] Current Investment Portfolios'!$C$1:$R$65536,9,FALSE))</f>
        <v/>
      </c>
      <c r="R178" s="43" t="str">
        <f>IF(VLOOKUP($B178,'[2] Current Investment Portfolios'!$C$1:$R$65536,16)="","",VLOOKUP($B178,'[2] Current Investment Portfolios'!$C$1:$R$65536,16,FALSE))</f>
        <v/>
      </c>
      <c r="S178" s="29">
        <f>VLOOKUP(B178,'[1]BuySell Data'!$A:$E,5,FALSE)</f>
        <v>1.04E-2</v>
      </c>
      <c r="T178" s="27" t="str">
        <f>VLOOKUP(B178,'[1]Investment Managers'!$A:$B,2,FALSE)</f>
        <v>Bentham Asset Management Pty Limited</v>
      </c>
    </row>
    <row r="179" spans="1:237" x14ac:dyDescent="0.25">
      <c r="A179" s="16" t="s">
        <v>1340</v>
      </c>
      <c r="B179" s="35" t="s">
        <v>92</v>
      </c>
      <c r="C179" s="32" t="s">
        <v>873</v>
      </c>
      <c r="D179" s="29">
        <f>VLOOKUP(B179,'[1]ICR Data'!$A:$E,5,FALSE)</f>
        <v>6.1999999999999998E-3</v>
      </c>
      <c r="E179" s="43" t="e">
        <f>IF(VLOOKUP($B179,'[2] Current Investment Portfolios'!$C$1:$R$65536,3)="","",VLOOKUP($B179,'[2] Current Investment Portfolios'!$C$1:$R$65536,3,FALSE))</f>
        <v>#N/A</v>
      </c>
      <c r="F179" s="43" t="e">
        <f>IF(VLOOKUP($B179,'[2] Current Investment Portfolios'!$C$1:$R$65536,10)="","",VLOOKUP($B179,'[2] Current Investment Portfolios'!$C$1:$R$65536,10,FALSE))</f>
        <v>#N/A</v>
      </c>
      <c r="G179" s="43" t="e">
        <f>IF(VLOOKUP($B179,'[2] Current Investment Portfolios'!$C$1:$R$65536,4)="","",VLOOKUP($B179,'[2] Current Investment Portfolios'!$C$1:$R$65536,4,FALSE))</f>
        <v>#N/A</v>
      </c>
      <c r="H179" s="43" t="e">
        <f>IF(VLOOKUP($B179,'[2] Current Investment Portfolios'!$C$1:$R$65536,11)="","",VLOOKUP($B179,'[2] Current Investment Portfolios'!$C$1:$R$65536,11,FALSE))</f>
        <v>#N/A</v>
      </c>
      <c r="I179" s="43" t="e">
        <f>IF(VLOOKUP($B179,'[2] Current Investment Portfolios'!$C$1:$R$65536,5)="","",VLOOKUP($B179,'[2] Current Investment Portfolios'!$C$1:$R$65536,5,FALSE))</f>
        <v>#N/A</v>
      </c>
      <c r="J179" s="43" t="e">
        <f>IF(VLOOKUP($B179,'[2] Current Investment Portfolios'!$C$1:$R$65536,12)="","",VLOOKUP($B179,'[2] Current Investment Portfolios'!$C$1:$R$65536,12,FALSE))</f>
        <v>#N/A</v>
      </c>
      <c r="K179" s="43" t="e">
        <f>IF(VLOOKUP($B179,'[2] Current Investment Portfolios'!$C$1:$R$65536,6)="","",VLOOKUP($B179,'[2] Current Investment Portfolios'!$C$1:$R$65536,6,FALSE))</f>
        <v>#N/A</v>
      </c>
      <c r="L179" s="43" t="e">
        <f>IF(VLOOKUP($B179,'[2] Current Investment Portfolios'!$C$1:$R$65536,13)="","",VLOOKUP($B179,'[2] Current Investment Portfolios'!$C$1:$R$65536,13,FALSE))</f>
        <v>#N/A</v>
      </c>
      <c r="M179" s="43" t="e">
        <f>IF(VLOOKUP($B179,'[2] Current Investment Portfolios'!$C$1:$R$65536,7)="","",VLOOKUP($B179,'[2] Current Investment Portfolios'!$C$1:$R$65536,7,FALSE))</f>
        <v>#N/A</v>
      </c>
      <c r="N179" s="43" t="e">
        <f>IF(VLOOKUP($B179,'[2] Current Investment Portfolios'!$C$1:$R$65536,14)="","",VLOOKUP($B179,'[2] Current Investment Portfolios'!$C$1:$R$65536,14,FALSE))</f>
        <v>#N/A</v>
      </c>
      <c r="O179" s="43" t="e">
        <f>IF(VLOOKUP($B179,'[2] Current Investment Portfolios'!$C$1:$R$65536,8)="","",VLOOKUP($B179,'[2] Current Investment Portfolios'!$C$1:$R$65536,8,FALSE))</f>
        <v>#N/A</v>
      </c>
      <c r="P179" s="43" t="e">
        <f>IF(VLOOKUP($B179,'[2] Current Investment Portfolios'!$C$1:$R$65536,15)="","",VLOOKUP($B179,'[2] Current Investment Portfolios'!$C$1:$R$65536,15,FALSE))</f>
        <v>#N/A</v>
      </c>
      <c r="Q179" s="43" t="e">
        <f>IF(VLOOKUP($B179,'[2] Current Investment Portfolios'!$C$1:$R$65536,9)="","",VLOOKUP($B179,'[2] Current Investment Portfolios'!$C$1:$R$65536,9,FALSE))</f>
        <v>#N/A</v>
      </c>
      <c r="R179" s="43" t="e">
        <f>IF(VLOOKUP($B179,'[2] Current Investment Portfolios'!$C$1:$R$65536,16)="","",VLOOKUP($B179,'[2] Current Investment Portfolios'!$C$1:$R$65536,16,FALSE))</f>
        <v>#N/A</v>
      </c>
      <c r="S179" s="29">
        <f>VLOOKUP(B179,'[1]BuySell Data'!$A:$E,5,FALSE)</f>
        <v>3.0000000000000001E-3</v>
      </c>
      <c r="T179" s="27" t="str">
        <f>VLOOKUP(B179,'[1]Investment Managers'!$A:$B,2,FALSE)</f>
        <v>First Sentier Investors (Australia) Services Pty Limited</v>
      </c>
    </row>
    <row r="180" spans="1:237" x14ac:dyDescent="0.25">
      <c r="A180" s="30" t="s">
        <v>361</v>
      </c>
      <c r="B180" s="35" t="s">
        <v>362</v>
      </c>
      <c r="C180" s="32" t="s">
        <v>873</v>
      </c>
      <c r="D180" s="29">
        <f>VLOOKUP(B180,'[1]ICR Data'!$A:$E,5,FALSE)</f>
        <v>5.5000000000000005E-3</v>
      </c>
      <c r="E180" s="43" t="e">
        <f>IF(VLOOKUP($B180,'[2] Current Investment Portfolios'!$C$1:$R$65536,3)="","",VLOOKUP($B180,'[2] Current Investment Portfolios'!$C$1:$R$65536,3,FALSE))</f>
        <v>#N/A</v>
      </c>
      <c r="F180" s="43" t="e">
        <f>IF(VLOOKUP($B180,'[2] Current Investment Portfolios'!$C$1:$R$65536,10)="","",VLOOKUP($B180,'[2] Current Investment Portfolios'!$C$1:$R$65536,10,FALSE))</f>
        <v>#N/A</v>
      </c>
      <c r="G180" s="43" t="e">
        <f>IF(VLOOKUP($B180,'[2] Current Investment Portfolios'!$C$1:$R$65536,4)="","",VLOOKUP($B180,'[2] Current Investment Portfolios'!$C$1:$R$65536,4,FALSE))</f>
        <v>#N/A</v>
      </c>
      <c r="H180" s="43" t="e">
        <f>IF(VLOOKUP($B180,'[2] Current Investment Portfolios'!$C$1:$R$65536,11)="","",VLOOKUP($B180,'[2] Current Investment Portfolios'!$C$1:$R$65536,11,FALSE))</f>
        <v>#N/A</v>
      </c>
      <c r="I180" s="43" t="e">
        <f>IF(VLOOKUP($B180,'[2] Current Investment Portfolios'!$C$1:$R$65536,5)="","",VLOOKUP($B180,'[2] Current Investment Portfolios'!$C$1:$R$65536,5,FALSE))</f>
        <v>#N/A</v>
      </c>
      <c r="J180" s="43" t="e">
        <f>IF(VLOOKUP($B180,'[2] Current Investment Portfolios'!$C$1:$R$65536,12)="","",VLOOKUP($B180,'[2] Current Investment Portfolios'!$C$1:$R$65536,12,FALSE))</f>
        <v>#N/A</v>
      </c>
      <c r="K180" s="43" t="e">
        <f>IF(VLOOKUP($B180,'[2] Current Investment Portfolios'!$C$1:$R$65536,6)="","",VLOOKUP($B180,'[2] Current Investment Portfolios'!$C$1:$R$65536,6,FALSE))</f>
        <v>#N/A</v>
      </c>
      <c r="L180" s="43" t="e">
        <f>IF(VLOOKUP($B180,'[2] Current Investment Portfolios'!$C$1:$R$65536,13)="","",VLOOKUP($B180,'[2] Current Investment Portfolios'!$C$1:$R$65536,13,FALSE))</f>
        <v>#N/A</v>
      </c>
      <c r="M180" s="43" t="e">
        <f>IF(VLOOKUP($B180,'[2] Current Investment Portfolios'!$C$1:$R$65536,7)="","",VLOOKUP($B180,'[2] Current Investment Portfolios'!$C$1:$R$65536,7,FALSE))</f>
        <v>#N/A</v>
      </c>
      <c r="N180" s="43" t="e">
        <f>IF(VLOOKUP($B180,'[2] Current Investment Portfolios'!$C$1:$R$65536,14)="","",VLOOKUP($B180,'[2] Current Investment Portfolios'!$C$1:$R$65536,14,FALSE))</f>
        <v>#N/A</v>
      </c>
      <c r="O180" s="43" t="e">
        <f>IF(VLOOKUP($B180,'[2] Current Investment Portfolios'!$C$1:$R$65536,8)="","",VLOOKUP($B180,'[2] Current Investment Portfolios'!$C$1:$R$65536,8,FALSE))</f>
        <v>#N/A</v>
      </c>
      <c r="P180" s="43" t="e">
        <f>IF(VLOOKUP($B180,'[2] Current Investment Portfolios'!$C$1:$R$65536,15)="","",VLOOKUP($B180,'[2] Current Investment Portfolios'!$C$1:$R$65536,15,FALSE))</f>
        <v>#N/A</v>
      </c>
      <c r="Q180" s="43" t="e">
        <f>IF(VLOOKUP($B180,'[2] Current Investment Portfolios'!$C$1:$R$65536,9)="","",VLOOKUP($B180,'[2] Current Investment Portfolios'!$C$1:$R$65536,9,FALSE))</f>
        <v>#N/A</v>
      </c>
      <c r="R180" s="43" t="e">
        <f>IF(VLOOKUP($B180,'[2] Current Investment Portfolios'!$C$1:$R$65536,16)="","",VLOOKUP($B180,'[2] Current Investment Portfolios'!$C$1:$R$65536,16,FALSE))</f>
        <v>#N/A</v>
      </c>
      <c r="S180" s="29">
        <f>VLOOKUP(B180,'[1]BuySell Data'!$A:$E,5,FALSE)</f>
        <v>7.000000000000001E-4</v>
      </c>
      <c r="T180" s="27" t="str">
        <f>VLOOKUP(B180,'[1]Investment Managers'!$A:$B,2,FALSE)</f>
        <v>Kapstream Capital Pty Ltd</v>
      </c>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row>
    <row r="181" spans="1:237" s="2" customFormat="1" x14ac:dyDescent="0.25">
      <c r="A181" s="16" t="s">
        <v>58</v>
      </c>
      <c r="B181" s="35" t="s">
        <v>59</v>
      </c>
      <c r="C181" s="32" t="s">
        <v>873</v>
      </c>
      <c r="D181" s="29">
        <f>VLOOKUP(B181,'[1]ICR Data'!$A:$E,5,FALSE)</f>
        <v>5.0000000000000001E-3</v>
      </c>
      <c r="E181" s="43" t="e">
        <f>IF(VLOOKUP($B181,'[2] Current Investment Portfolios'!$C$1:$R$65536,3)="","",VLOOKUP($B181,'[2] Current Investment Portfolios'!$C$1:$R$65536,3,FALSE))</f>
        <v>#N/A</v>
      </c>
      <c r="F181" s="43" t="e">
        <f>IF(VLOOKUP($B181,'[2] Current Investment Portfolios'!$C$1:$R$65536,10)="","",VLOOKUP($B181,'[2] Current Investment Portfolios'!$C$1:$R$65536,10,FALSE))</f>
        <v>#N/A</v>
      </c>
      <c r="G181" s="43" t="e">
        <f>IF(VLOOKUP($B181,'[2] Current Investment Portfolios'!$C$1:$R$65536,4)="","",VLOOKUP($B181,'[2] Current Investment Portfolios'!$C$1:$R$65536,4,FALSE))</f>
        <v>#N/A</v>
      </c>
      <c r="H181" s="43" t="e">
        <f>IF(VLOOKUP($B181,'[2] Current Investment Portfolios'!$C$1:$R$65536,11)="","",VLOOKUP($B181,'[2] Current Investment Portfolios'!$C$1:$R$65536,11,FALSE))</f>
        <v>#N/A</v>
      </c>
      <c r="I181" s="43" t="e">
        <f>IF(VLOOKUP($B181,'[2] Current Investment Portfolios'!$C$1:$R$65536,5)="","",VLOOKUP($B181,'[2] Current Investment Portfolios'!$C$1:$R$65536,5,FALSE))</f>
        <v>#N/A</v>
      </c>
      <c r="J181" s="43" t="e">
        <f>IF(VLOOKUP($B181,'[2] Current Investment Portfolios'!$C$1:$R$65536,12)="","",VLOOKUP($B181,'[2] Current Investment Portfolios'!$C$1:$R$65536,12,FALSE))</f>
        <v>#N/A</v>
      </c>
      <c r="K181" s="43" t="e">
        <f>IF(VLOOKUP($B181,'[2] Current Investment Portfolios'!$C$1:$R$65536,6)="","",VLOOKUP($B181,'[2] Current Investment Portfolios'!$C$1:$R$65536,6,FALSE))</f>
        <v>#N/A</v>
      </c>
      <c r="L181" s="43" t="e">
        <f>IF(VLOOKUP($B181,'[2] Current Investment Portfolios'!$C$1:$R$65536,13)="","",VLOOKUP($B181,'[2] Current Investment Portfolios'!$C$1:$R$65536,13,FALSE))</f>
        <v>#N/A</v>
      </c>
      <c r="M181" s="43" t="e">
        <f>IF(VLOOKUP($B181,'[2] Current Investment Portfolios'!$C$1:$R$65536,7)="","",VLOOKUP($B181,'[2] Current Investment Portfolios'!$C$1:$R$65536,7,FALSE))</f>
        <v>#N/A</v>
      </c>
      <c r="N181" s="43" t="e">
        <f>IF(VLOOKUP($B181,'[2] Current Investment Portfolios'!$C$1:$R$65536,14)="","",VLOOKUP($B181,'[2] Current Investment Portfolios'!$C$1:$R$65536,14,FALSE))</f>
        <v>#N/A</v>
      </c>
      <c r="O181" s="43" t="e">
        <f>IF(VLOOKUP($B181,'[2] Current Investment Portfolios'!$C$1:$R$65536,8)="","",VLOOKUP($B181,'[2] Current Investment Portfolios'!$C$1:$R$65536,8,FALSE))</f>
        <v>#N/A</v>
      </c>
      <c r="P181" s="43" t="e">
        <f>IF(VLOOKUP($B181,'[2] Current Investment Portfolios'!$C$1:$R$65536,15)="","",VLOOKUP($B181,'[2] Current Investment Portfolios'!$C$1:$R$65536,15,FALSE))</f>
        <v>#N/A</v>
      </c>
      <c r="Q181" s="43" t="e">
        <f>IF(VLOOKUP($B181,'[2] Current Investment Portfolios'!$C$1:$R$65536,9)="","",VLOOKUP($B181,'[2] Current Investment Portfolios'!$C$1:$R$65536,9,FALSE))</f>
        <v>#N/A</v>
      </c>
      <c r="R181" s="43" t="e">
        <f>IF(VLOOKUP($B181,'[2] Current Investment Portfolios'!$C$1:$R$65536,16)="","",VLOOKUP($B181,'[2] Current Investment Portfolios'!$C$1:$R$65536,16,FALSE))</f>
        <v>#N/A</v>
      </c>
      <c r="S181" s="29">
        <f>VLOOKUP(B181,'[1]BuySell Data'!$A:$E,5,FALSE)</f>
        <v>3.2000000000000002E-3</v>
      </c>
      <c r="T181" s="27" t="str">
        <f>VLOOKUP(B181,'[1]Investment Managers'!$A:$B,2,FALSE)</f>
        <v>Macquarie Investment Management Aus Ltd.</v>
      </c>
    </row>
    <row r="182" spans="1:237" s="2" customFormat="1" x14ac:dyDescent="0.25">
      <c r="A182" s="16" t="s">
        <v>199</v>
      </c>
      <c r="B182" s="35" t="s">
        <v>200</v>
      </c>
      <c r="C182" s="32" t="s">
        <v>873</v>
      </c>
      <c r="D182" s="29">
        <f>VLOOKUP(B182,'[1]ICR Data'!$A:$E,5,FALSE)</f>
        <v>9.9000000000000008E-3</v>
      </c>
      <c r="E182" s="43" t="str">
        <f>IF(VLOOKUP($B182,'[2] Current Investment Portfolios'!$C$1:$R$65536,3)="","",VLOOKUP($B182,'[2] Current Investment Portfolios'!$C$1:$R$65536,3,FALSE))</f>
        <v/>
      </c>
      <c r="F182" s="43" t="str">
        <f>IF(VLOOKUP($B182,'[2] Current Investment Portfolios'!$C$1:$R$65536,10)="","",VLOOKUP($B182,'[2] Current Investment Portfolios'!$C$1:$R$65536,10,FALSE))</f>
        <v/>
      </c>
      <c r="G182" s="43" t="str">
        <f>IF(VLOOKUP($B182,'[2] Current Investment Portfolios'!$C$1:$R$65536,4)="","",VLOOKUP($B182,'[2] Current Investment Portfolios'!$C$1:$R$65536,4,FALSE))</f>
        <v/>
      </c>
      <c r="H182" s="43" t="str">
        <f>IF(VLOOKUP($B182,'[2] Current Investment Portfolios'!$C$1:$R$65536,11)="","",VLOOKUP($B182,'[2] Current Investment Portfolios'!$C$1:$R$65536,11,FALSE))</f>
        <v/>
      </c>
      <c r="I182" s="43" t="str">
        <f>IF(VLOOKUP($B182,'[2] Current Investment Portfolios'!$C$1:$R$65536,5)="","",VLOOKUP($B182,'[2] Current Investment Portfolios'!$C$1:$R$65536,5,FALSE))</f>
        <v/>
      </c>
      <c r="J182" s="43" t="str">
        <f>IF(VLOOKUP($B182,'[2] Current Investment Portfolios'!$C$1:$R$65536,12)="","",VLOOKUP($B182,'[2] Current Investment Portfolios'!$C$1:$R$65536,12,FALSE))</f>
        <v/>
      </c>
      <c r="K182" s="43" t="str">
        <f>IF(VLOOKUP($B182,'[2] Current Investment Portfolios'!$C$1:$R$65536,6)="","",VLOOKUP($B182,'[2] Current Investment Portfolios'!$C$1:$R$65536,6,FALSE))</f>
        <v/>
      </c>
      <c r="L182" s="43" t="str">
        <f>IF(VLOOKUP($B182,'[2] Current Investment Portfolios'!$C$1:$R$65536,13)="","",VLOOKUP($B182,'[2] Current Investment Portfolios'!$C$1:$R$65536,13,FALSE))</f>
        <v/>
      </c>
      <c r="M182" s="43" t="str">
        <f>IF(VLOOKUP($B182,'[2] Current Investment Portfolios'!$C$1:$R$65536,7)="","",VLOOKUP($B182,'[2] Current Investment Portfolios'!$C$1:$R$65536,7,FALSE))</f>
        <v/>
      </c>
      <c r="N182" s="43" t="str">
        <f>IF(VLOOKUP($B182,'[2] Current Investment Portfolios'!$C$1:$R$65536,14)="","",VLOOKUP($B182,'[2] Current Investment Portfolios'!$C$1:$R$65536,14,FALSE))</f>
        <v/>
      </c>
      <c r="O182" s="43" t="str">
        <f>IF(VLOOKUP($B182,'[2] Current Investment Portfolios'!$C$1:$R$65536,8)="","",VLOOKUP($B182,'[2] Current Investment Portfolios'!$C$1:$R$65536,8,FALSE))</f>
        <v/>
      </c>
      <c r="P182" s="43" t="str">
        <f>IF(VLOOKUP($B182,'[2] Current Investment Portfolios'!$C$1:$R$65536,15)="","",VLOOKUP($B182,'[2] Current Investment Portfolios'!$C$1:$R$65536,15,FALSE))</f>
        <v/>
      </c>
      <c r="Q182" s="43" t="str">
        <f>IF(VLOOKUP($B182,'[2] Current Investment Portfolios'!$C$1:$R$65536,9)="","",VLOOKUP($B182,'[2] Current Investment Portfolios'!$C$1:$R$65536,9,FALSE))</f>
        <v/>
      </c>
      <c r="R182" s="43" t="str">
        <f>IF(VLOOKUP($B182,'[2] Current Investment Portfolios'!$C$1:$R$65536,16)="","",VLOOKUP($B182,'[2] Current Investment Portfolios'!$C$1:$R$65536,16,FALSE))</f>
        <v/>
      </c>
      <c r="S182" s="29">
        <f>VLOOKUP(B182,'[1]BuySell Data'!$A:$E,5,FALSE)</f>
        <v>3.0000000000000001E-3</v>
      </c>
      <c r="T182" s="27" t="str">
        <f>VLOOKUP(B182,'[1]Investment Managers'!$A:$B,2,FALSE)</f>
        <v>PM CAPITAL Limited</v>
      </c>
    </row>
    <row r="183" spans="1:237" s="2" customFormat="1" x14ac:dyDescent="0.25">
      <c r="A183" s="16" t="s">
        <v>997</v>
      </c>
      <c r="B183" s="28" t="s">
        <v>271</v>
      </c>
      <c r="C183" s="32" t="s">
        <v>873</v>
      </c>
      <c r="D183" s="29">
        <f>VLOOKUP(B183,'[1]ICR Data'!$A:$E,5,FALSE)</f>
        <v>0</v>
      </c>
      <c r="E183" s="43" t="str">
        <f>IF(VLOOKUP($B183,'[2] Current Investment Portfolios'!$C$1:$R$65536,3)="","",VLOOKUP($B183,'[2] Current Investment Portfolios'!$C$1:$R$65536,3,FALSE))</f>
        <v/>
      </c>
      <c r="F183" s="43" t="str">
        <f>IF(VLOOKUP($B183,'[2] Current Investment Portfolios'!$C$1:$R$65536,10)="","",VLOOKUP($B183,'[2] Current Investment Portfolios'!$C$1:$R$65536,10,FALSE))</f>
        <v/>
      </c>
      <c r="G183" s="43" t="str">
        <f>IF(VLOOKUP($B183,'[2] Current Investment Portfolios'!$C$1:$R$65536,4)="","",VLOOKUP($B183,'[2] Current Investment Portfolios'!$C$1:$R$65536,4,FALSE))</f>
        <v/>
      </c>
      <c r="H183" s="43" t="str">
        <f>IF(VLOOKUP($B183,'[2] Current Investment Portfolios'!$C$1:$R$65536,11)="","",VLOOKUP($B183,'[2] Current Investment Portfolios'!$C$1:$R$65536,11,FALSE))</f>
        <v/>
      </c>
      <c r="I183" s="43" t="str">
        <f>IF(VLOOKUP($B183,'[2] Current Investment Portfolios'!$C$1:$R$65536,5)="","",VLOOKUP($B183,'[2] Current Investment Portfolios'!$C$1:$R$65536,5,FALSE))</f>
        <v/>
      </c>
      <c r="J183" s="43" t="str">
        <f>IF(VLOOKUP($B183,'[2] Current Investment Portfolios'!$C$1:$R$65536,12)="","",VLOOKUP($B183,'[2] Current Investment Portfolios'!$C$1:$R$65536,12,FALSE))</f>
        <v/>
      </c>
      <c r="K183" s="43" t="str">
        <f>IF(VLOOKUP($B183,'[2] Current Investment Portfolios'!$C$1:$R$65536,6)="","",VLOOKUP($B183,'[2] Current Investment Portfolios'!$C$1:$R$65536,6,FALSE))</f>
        <v/>
      </c>
      <c r="L183" s="43" t="str">
        <f>IF(VLOOKUP($B183,'[2] Current Investment Portfolios'!$C$1:$R$65536,13)="","",VLOOKUP($B183,'[2] Current Investment Portfolios'!$C$1:$R$65536,13,FALSE))</f>
        <v/>
      </c>
      <c r="M183" s="43" t="str">
        <f>IF(VLOOKUP($B183,'[2] Current Investment Portfolios'!$C$1:$R$65536,7)="","",VLOOKUP($B183,'[2] Current Investment Portfolios'!$C$1:$R$65536,7,FALSE))</f>
        <v/>
      </c>
      <c r="N183" s="43" t="str">
        <f>IF(VLOOKUP($B183,'[2] Current Investment Portfolios'!$C$1:$R$65536,14)="","",VLOOKUP($B183,'[2] Current Investment Portfolios'!$C$1:$R$65536,14,FALSE))</f>
        <v/>
      </c>
      <c r="O183" s="43" t="str">
        <f>IF(VLOOKUP($B183,'[2] Current Investment Portfolios'!$C$1:$R$65536,8)="","",VLOOKUP($B183,'[2] Current Investment Portfolios'!$C$1:$R$65536,8,FALSE))</f>
        <v/>
      </c>
      <c r="P183" s="43" t="str">
        <f>IF(VLOOKUP($B183,'[2] Current Investment Portfolios'!$C$1:$R$65536,15)="","",VLOOKUP($B183,'[2] Current Investment Portfolios'!$C$1:$R$65536,15,FALSE))</f>
        <v/>
      </c>
      <c r="Q183" s="43" t="str">
        <f>IF(VLOOKUP($B183,'[2] Current Investment Portfolios'!$C$1:$R$65536,9)="","",VLOOKUP($B183,'[2] Current Investment Portfolios'!$C$1:$R$65536,9,FALSE))</f>
        <v/>
      </c>
      <c r="R183" s="43" t="str">
        <f>IF(VLOOKUP($B183,'[2] Current Investment Portfolios'!$C$1:$R$65536,16)="","",VLOOKUP($B183,'[2] Current Investment Portfolios'!$C$1:$R$65536,16,FALSE))</f>
        <v/>
      </c>
      <c r="S183" s="29">
        <f>VLOOKUP(B183,'[1]BuySell Data'!$A:$E,5,FALSE)</f>
        <v>3.0000000000000001E-3</v>
      </c>
      <c r="T183" s="27" t="str">
        <f>VLOOKUP(B183,'[1]Investment Managers'!$A:$B,2,FALSE)</f>
        <v>Schroder Investment Management Aus Ltd</v>
      </c>
    </row>
    <row r="184" spans="1:237" s="2" customFormat="1" x14ac:dyDescent="0.25">
      <c r="A184" s="16" t="s">
        <v>472</v>
      </c>
      <c r="B184" s="51" t="s">
        <v>272</v>
      </c>
      <c r="C184" s="32" t="s">
        <v>873</v>
      </c>
      <c r="D184" s="29">
        <f>VLOOKUP(B184,'[1]ICR Data'!$A:$E,5,FALSE)</f>
        <v>6.0000000000000001E-3</v>
      </c>
      <c r="E184" s="43" t="str">
        <f>IF(VLOOKUP($B184,'[2] Current Investment Portfolios'!$C$1:$R$65536,3)="","",VLOOKUP($B184,'[2] Current Investment Portfolios'!$C$1:$R$65536,3,FALSE))</f>
        <v/>
      </c>
      <c r="F184" s="43" t="str">
        <f>IF(VLOOKUP($B184,'[2] Current Investment Portfolios'!$C$1:$R$65536,10)="","",VLOOKUP($B184,'[2] Current Investment Portfolios'!$C$1:$R$65536,10,FALSE))</f>
        <v/>
      </c>
      <c r="G184" s="43" t="str">
        <f>IF(VLOOKUP($B184,'[2] Current Investment Portfolios'!$C$1:$R$65536,4)="","",VLOOKUP($B184,'[2] Current Investment Portfolios'!$C$1:$R$65536,4,FALSE))</f>
        <v/>
      </c>
      <c r="H184" s="43" t="str">
        <f>IF(VLOOKUP($B184,'[2] Current Investment Portfolios'!$C$1:$R$65536,11)="","",VLOOKUP($B184,'[2] Current Investment Portfolios'!$C$1:$R$65536,11,FALSE))</f>
        <v/>
      </c>
      <c r="I184" s="43" t="str">
        <f>IF(VLOOKUP($B184,'[2] Current Investment Portfolios'!$C$1:$R$65536,5)="","",VLOOKUP($B184,'[2] Current Investment Portfolios'!$C$1:$R$65536,5,FALSE))</f>
        <v/>
      </c>
      <c r="J184" s="43" t="str">
        <f>IF(VLOOKUP($B184,'[2] Current Investment Portfolios'!$C$1:$R$65536,12)="","",VLOOKUP($B184,'[2] Current Investment Portfolios'!$C$1:$R$65536,12,FALSE))</f>
        <v/>
      </c>
      <c r="K184" s="43" t="str">
        <f>IF(VLOOKUP($B184,'[2] Current Investment Portfolios'!$C$1:$R$65536,6)="","",VLOOKUP($B184,'[2] Current Investment Portfolios'!$C$1:$R$65536,6,FALSE))</f>
        <v/>
      </c>
      <c r="L184" s="43" t="str">
        <f>IF(VLOOKUP($B184,'[2] Current Investment Portfolios'!$C$1:$R$65536,13)="","",VLOOKUP($B184,'[2] Current Investment Portfolios'!$C$1:$R$65536,13,FALSE))</f>
        <v/>
      </c>
      <c r="M184" s="43" t="str">
        <f>IF(VLOOKUP($B184,'[2] Current Investment Portfolios'!$C$1:$R$65536,7)="","",VLOOKUP($B184,'[2] Current Investment Portfolios'!$C$1:$R$65536,7,FALSE))</f>
        <v/>
      </c>
      <c r="N184" s="43" t="str">
        <f>IF(VLOOKUP($B184,'[2] Current Investment Portfolios'!$C$1:$R$65536,14)="","",VLOOKUP($B184,'[2] Current Investment Portfolios'!$C$1:$R$65536,14,FALSE))</f>
        <v/>
      </c>
      <c r="O184" s="43" t="str">
        <f>IF(VLOOKUP($B184,'[2] Current Investment Portfolios'!$C$1:$R$65536,8)="","",VLOOKUP($B184,'[2] Current Investment Portfolios'!$C$1:$R$65536,8,FALSE))</f>
        <v/>
      </c>
      <c r="P184" s="43" t="str">
        <f>IF(VLOOKUP($B184,'[2] Current Investment Portfolios'!$C$1:$R$65536,15)="","",VLOOKUP($B184,'[2] Current Investment Portfolios'!$C$1:$R$65536,15,FALSE))</f>
        <v/>
      </c>
      <c r="Q184" s="43" t="str">
        <f>IF(VLOOKUP($B184,'[2] Current Investment Portfolios'!$C$1:$R$65536,9)="","",VLOOKUP($B184,'[2] Current Investment Portfolios'!$C$1:$R$65536,9,FALSE))</f>
        <v/>
      </c>
      <c r="R184" s="43" t="str">
        <f>IF(VLOOKUP($B184,'[2] Current Investment Portfolios'!$C$1:$R$65536,16)="","",VLOOKUP($B184,'[2] Current Investment Portfolios'!$C$1:$R$65536,16,FALSE))</f>
        <v/>
      </c>
      <c r="S184" s="29">
        <f>VLOOKUP(B184,'[1]BuySell Data'!$A:$E,5,FALSE)</f>
        <v>3.0000000000000005E-3</v>
      </c>
      <c r="T184" s="27" t="str">
        <f>VLOOKUP(B184,'[1]Investment Managers'!$A:$B,2,FALSE)</f>
        <v>UBS Asset Management (Australia) Ltd</v>
      </c>
    </row>
    <row r="185" spans="1:237" s="2" customFormat="1" x14ac:dyDescent="0.25">
      <c r="A185" s="30"/>
      <c r="B185" s="35"/>
      <c r="C185" s="36"/>
      <c r="D185" s="29"/>
      <c r="E185" s="43"/>
      <c r="F185" s="43"/>
      <c r="G185" s="43"/>
      <c r="H185" s="43"/>
      <c r="I185" s="43"/>
      <c r="J185" s="43"/>
      <c r="K185" s="43"/>
      <c r="L185" s="43"/>
      <c r="M185" s="43"/>
      <c r="N185" s="43"/>
      <c r="O185" s="43"/>
      <c r="P185" s="43"/>
      <c r="Q185" s="43"/>
      <c r="R185" s="43"/>
      <c r="S185" s="29"/>
      <c r="T185" s="27"/>
    </row>
    <row r="186" spans="1:237" s="2" customFormat="1" x14ac:dyDescent="0.25">
      <c r="A186" s="175"/>
      <c r="B186" s="46" t="s">
        <v>820</v>
      </c>
      <c r="C186" s="46"/>
      <c r="D186" s="14">
        <f>MIN(D177:D184)</f>
        <v>0</v>
      </c>
      <c r="E186" s="47" t="e">
        <f>MIN(E177:E184)</f>
        <v>#N/A</v>
      </c>
      <c r="F186" s="48"/>
      <c r="G186" s="47" t="e">
        <f>MIN(G177:G184)</f>
        <v>#N/A</v>
      </c>
      <c r="H186" s="48"/>
      <c r="I186" s="47" t="e">
        <f>MIN(I177:I184)</f>
        <v>#N/A</v>
      </c>
      <c r="J186" s="48"/>
      <c r="K186" s="47" t="e">
        <f>MIN(K177:K184)</f>
        <v>#N/A</v>
      </c>
      <c r="L186" s="48"/>
      <c r="M186" s="47" t="e">
        <f>MIN(M177:M184)</f>
        <v>#N/A</v>
      </c>
      <c r="N186" s="48"/>
      <c r="O186" s="47" t="e">
        <f>MIN(O177:O184)</f>
        <v>#N/A</v>
      </c>
      <c r="P186" s="48"/>
      <c r="Q186" s="47" t="e">
        <f>MIN(Q177:Q184)</f>
        <v>#N/A</v>
      </c>
      <c r="R186" s="48"/>
      <c r="S186" s="14">
        <f>MIN(S177:S184)</f>
        <v>7.000000000000001E-4</v>
      </c>
      <c r="T186" s="27"/>
    </row>
    <row r="187" spans="1:237" s="2" customFormat="1" x14ac:dyDescent="0.25">
      <c r="A187" s="179"/>
      <c r="B187" s="49" t="s">
        <v>821</v>
      </c>
      <c r="C187" s="49"/>
      <c r="D187" s="14">
        <f>MAX(D177:D184)</f>
        <v>9.9000000000000008E-3</v>
      </c>
      <c r="E187" s="48"/>
      <c r="F187" s="47" t="e">
        <f>MAX(F177:F184)</f>
        <v>#N/A</v>
      </c>
      <c r="G187" s="48"/>
      <c r="H187" s="47" t="e">
        <f>MAX(H177:H184)</f>
        <v>#N/A</v>
      </c>
      <c r="I187" s="48"/>
      <c r="J187" s="47" t="e">
        <f>MAX(J177:J184)</f>
        <v>#N/A</v>
      </c>
      <c r="K187" s="48"/>
      <c r="L187" s="47" t="e">
        <f>MAX(L177:L184)</f>
        <v>#N/A</v>
      </c>
      <c r="M187" s="48"/>
      <c r="N187" s="47" t="e">
        <f>MAX(N177:N184)</f>
        <v>#N/A</v>
      </c>
      <c r="O187" s="48"/>
      <c r="P187" s="47" t="e">
        <f>MAX(P177:P184)</f>
        <v>#N/A</v>
      </c>
      <c r="Q187" s="48"/>
      <c r="R187" s="47" t="e">
        <f>MAX(R177:R184)</f>
        <v>#N/A</v>
      </c>
      <c r="S187" s="14">
        <f>MAX(S177:S184)</f>
        <v>1.04E-2</v>
      </c>
      <c r="T187" s="27"/>
    </row>
    <row r="188" spans="1:237" s="2" customFormat="1" x14ac:dyDescent="0.25">
      <c r="A188" s="46" t="s">
        <v>369</v>
      </c>
      <c r="B188" s="35"/>
      <c r="C188" s="35"/>
      <c r="D188" s="14"/>
      <c r="E188" s="48"/>
      <c r="F188" s="47"/>
      <c r="G188" s="48"/>
      <c r="H188" s="47"/>
      <c r="I188" s="48"/>
      <c r="J188" s="47"/>
      <c r="K188" s="48"/>
      <c r="L188" s="47"/>
      <c r="M188" s="48"/>
      <c r="N188" s="47"/>
      <c r="O188" s="48"/>
      <c r="P188" s="47"/>
      <c r="Q188" s="48"/>
      <c r="R188" s="47"/>
      <c r="S188" s="14"/>
      <c r="T188" s="27"/>
    </row>
    <row r="189" spans="1:237" x14ac:dyDescent="0.25">
      <c r="A189" s="16" t="s">
        <v>1027</v>
      </c>
      <c r="B189" s="35" t="s">
        <v>203</v>
      </c>
      <c r="C189" s="32" t="s">
        <v>873</v>
      </c>
      <c r="D189" s="29">
        <f>VLOOKUP(B189,'[1]ICR Data'!$A:$E,5,FALSE)</f>
        <v>7.7000000000000002E-3</v>
      </c>
      <c r="E189" s="43" t="str">
        <f>IF(VLOOKUP($B189,'[2] Current Investment Portfolios'!$C$1:$R$65536,3)="","",VLOOKUP($B189,'[2] Current Investment Portfolios'!$C$1:$R$65536,3,FALSE))</f>
        <v/>
      </c>
      <c r="F189" s="43" t="str">
        <f>IF(VLOOKUP($B189,'[2] Current Investment Portfolios'!$C$1:$R$65536,10)="","",VLOOKUP($B189,'[2] Current Investment Portfolios'!$C$1:$R$65536,10,FALSE))</f>
        <v/>
      </c>
      <c r="G189" s="43" t="str">
        <f>IF(VLOOKUP($B189,'[2] Current Investment Portfolios'!$C$1:$R$65536,4)="","",VLOOKUP($B189,'[2] Current Investment Portfolios'!$C$1:$R$65536,4,FALSE))</f>
        <v/>
      </c>
      <c r="H189" s="43" t="str">
        <f>IF(VLOOKUP($B189,'[2] Current Investment Portfolios'!$C$1:$R$65536,11)="","",VLOOKUP($B189,'[2] Current Investment Portfolios'!$C$1:$R$65536,11,FALSE))</f>
        <v/>
      </c>
      <c r="I189" s="43" t="str">
        <f>IF(VLOOKUP($B189,'[2] Current Investment Portfolios'!$C$1:$R$65536,5)="","",VLOOKUP($B189,'[2] Current Investment Portfolios'!$C$1:$R$65536,5,FALSE))</f>
        <v/>
      </c>
      <c r="J189" s="43" t="str">
        <f>IF(VLOOKUP($B189,'[2] Current Investment Portfolios'!$C$1:$R$65536,12)="","",VLOOKUP($B189,'[2] Current Investment Portfolios'!$C$1:$R$65536,12,FALSE))</f>
        <v/>
      </c>
      <c r="K189" s="43" t="str">
        <f>IF(VLOOKUP($B189,'[2] Current Investment Portfolios'!$C$1:$R$65536,6)="","",VLOOKUP($B189,'[2] Current Investment Portfolios'!$C$1:$R$65536,6,FALSE))</f>
        <v/>
      </c>
      <c r="L189" s="43" t="str">
        <f>IF(VLOOKUP($B189,'[2] Current Investment Portfolios'!$C$1:$R$65536,13)="","",VLOOKUP($B189,'[2] Current Investment Portfolios'!$C$1:$R$65536,13,FALSE))</f>
        <v/>
      </c>
      <c r="M189" s="43" t="str">
        <f>IF(VLOOKUP($B189,'[2] Current Investment Portfolios'!$C$1:$R$65536,7)="","",VLOOKUP($B189,'[2] Current Investment Portfolios'!$C$1:$R$65536,7,FALSE))</f>
        <v/>
      </c>
      <c r="N189" s="43" t="str">
        <f>IF(VLOOKUP($B189,'[2] Current Investment Portfolios'!$C$1:$R$65536,14)="","",VLOOKUP($B189,'[2] Current Investment Portfolios'!$C$1:$R$65536,14,FALSE))</f>
        <v/>
      </c>
      <c r="O189" s="43" t="str">
        <f>IF(VLOOKUP($B189,'[2] Current Investment Portfolios'!$C$1:$R$65536,8)="","",VLOOKUP($B189,'[2] Current Investment Portfolios'!$C$1:$R$65536,8,FALSE))</f>
        <v/>
      </c>
      <c r="P189" s="43" t="str">
        <f>IF(VLOOKUP($B189,'[2] Current Investment Portfolios'!$C$1:$R$65536,15)="","",VLOOKUP($B189,'[2] Current Investment Portfolios'!$C$1:$R$65536,15,FALSE))</f>
        <v/>
      </c>
      <c r="Q189" s="43" t="str">
        <f>IF(VLOOKUP($B189,'[2] Current Investment Portfolios'!$C$1:$R$65536,9)="","",VLOOKUP($B189,'[2] Current Investment Portfolios'!$C$1:$R$65536,9,FALSE))</f>
        <v/>
      </c>
      <c r="R189" s="43" t="str">
        <f>IF(VLOOKUP($B189,'[2] Current Investment Portfolios'!$C$1:$R$65536,16)="","",VLOOKUP($B189,'[2] Current Investment Portfolios'!$C$1:$R$65536,16,FALSE))</f>
        <v/>
      </c>
      <c r="S189" s="29">
        <f>VLOOKUP(B189,'[1]BuySell Data'!$A:$E,5,FALSE)</f>
        <v>5.7999999999999996E-3</v>
      </c>
      <c r="T189" s="27" t="str">
        <f>VLOOKUP(B189,'[1]Investment Managers'!$A:$B,2,FALSE)</f>
        <v>Bentham Asset Management Pty Limited</v>
      </c>
    </row>
    <row r="190" spans="1:237" x14ac:dyDescent="0.25">
      <c r="A190" s="30" t="s">
        <v>370</v>
      </c>
      <c r="B190" s="35" t="s">
        <v>355</v>
      </c>
      <c r="C190" s="32" t="s">
        <v>873</v>
      </c>
      <c r="D190" s="29">
        <f>VLOOKUP(B190,'[1]ICR Data'!$A:$E,5,FALSE)</f>
        <v>8.5000000000000006E-3</v>
      </c>
      <c r="E190" s="43" t="e">
        <f>IF(VLOOKUP($B190,'[2] Current Investment Portfolios'!$C$1:$R$65536,3)="","",VLOOKUP($B190,'[2] Current Investment Portfolios'!$C$1:$R$65536,3,FALSE))</f>
        <v>#N/A</v>
      </c>
      <c r="F190" s="43" t="e">
        <f>IF(VLOOKUP($B190,'[2] Current Investment Portfolios'!$C$1:$R$65536,10)="","",VLOOKUP($B190,'[2] Current Investment Portfolios'!$C$1:$R$65536,10,FALSE))</f>
        <v>#N/A</v>
      </c>
      <c r="G190" s="43" t="e">
        <f>IF(VLOOKUP($B190,'[2] Current Investment Portfolios'!$C$1:$R$65536,4)="","",VLOOKUP($B190,'[2] Current Investment Portfolios'!$C$1:$R$65536,4,FALSE))</f>
        <v>#N/A</v>
      </c>
      <c r="H190" s="43" t="e">
        <f>IF(VLOOKUP($B190,'[2] Current Investment Portfolios'!$C$1:$R$65536,11)="","",VLOOKUP($B190,'[2] Current Investment Portfolios'!$C$1:$R$65536,11,FALSE))</f>
        <v>#N/A</v>
      </c>
      <c r="I190" s="43" t="e">
        <f>IF(VLOOKUP($B190,'[2] Current Investment Portfolios'!$C$1:$R$65536,5)="","",VLOOKUP($B190,'[2] Current Investment Portfolios'!$C$1:$R$65536,5,FALSE))</f>
        <v>#N/A</v>
      </c>
      <c r="J190" s="43" t="e">
        <f>IF(VLOOKUP($B190,'[2] Current Investment Portfolios'!$C$1:$R$65536,12)="","",VLOOKUP($B190,'[2] Current Investment Portfolios'!$C$1:$R$65536,12,FALSE))</f>
        <v>#N/A</v>
      </c>
      <c r="K190" s="43" t="e">
        <f>IF(VLOOKUP($B190,'[2] Current Investment Portfolios'!$C$1:$R$65536,6)="","",VLOOKUP($B190,'[2] Current Investment Portfolios'!$C$1:$R$65536,6,FALSE))</f>
        <v>#N/A</v>
      </c>
      <c r="L190" s="43" t="e">
        <f>IF(VLOOKUP($B190,'[2] Current Investment Portfolios'!$C$1:$R$65536,13)="","",VLOOKUP($B190,'[2] Current Investment Portfolios'!$C$1:$R$65536,13,FALSE))</f>
        <v>#N/A</v>
      </c>
      <c r="M190" s="43" t="e">
        <f>IF(VLOOKUP($B190,'[2] Current Investment Portfolios'!$C$1:$R$65536,7)="","",VLOOKUP($B190,'[2] Current Investment Portfolios'!$C$1:$R$65536,7,FALSE))</f>
        <v>#N/A</v>
      </c>
      <c r="N190" s="43" t="e">
        <f>IF(VLOOKUP($B190,'[2] Current Investment Portfolios'!$C$1:$R$65536,14)="","",VLOOKUP($B190,'[2] Current Investment Portfolios'!$C$1:$R$65536,14,FALSE))</f>
        <v>#N/A</v>
      </c>
      <c r="O190" s="43" t="e">
        <f>IF(VLOOKUP($B190,'[2] Current Investment Portfolios'!$C$1:$R$65536,8)="","",VLOOKUP($B190,'[2] Current Investment Portfolios'!$C$1:$R$65536,8,FALSE))</f>
        <v>#N/A</v>
      </c>
      <c r="P190" s="43" t="e">
        <f>IF(VLOOKUP($B190,'[2] Current Investment Portfolios'!$C$1:$R$65536,15)="","",VLOOKUP($B190,'[2] Current Investment Portfolios'!$C$1:$R$65536,15,FALSE))</f>
        <v>#N/A</v>
      </c>
      <c r="Q190" s="43" t="e">
        <f>IF(VLOOKUP($B190,'[2] Current Investment Portfolios'!$C$1:$R$65536,9)="","",VLOOKUP($B190,'[2] Current Investment Portfolios'!$C$1:$R$65536,9,FALSE))</f>
        <v>#N/A</v>
      </c>
      <c r="R190" s="43" t="e">
        <f>IF(VLOOKUP($B190,'[2] Current Investment Portfolios'!$C$1:$R$65536,16)="","",VLOOKUP($B190,'[2] Current Investment Portfolios'!$C$1:$R$65536,16,FALSE))</f>
        <v>#N/A</v>
      </c>
      <c r="S190" s="29">
        <f>VLOOKUP(B190,'[1]BuySell Data'!$A:$E,5,FALSE)</f>
        <v>0</v>
      </c>
      <c r="T190" s="27" t="str">
        <f>VLOOKUP(B190,'[1]Investment Managers'!$A:$B,2,FALSE)</f>
        <v>Franklin Templeton Invts</v>
      </c>
    </row>
    <row r="191" spans="1:237" x14ac:dyDescent="0.25">
      <c r="A191" s="30" t="s">
        <v>418</v>
      </c>
      <c r="B191" s="35" t="s">
        <v>419</v>
      </c>
      <c r="C191" s="32" t="s">
        <v>873</v>
      </c>
      <c r="D191" s="29">
        <f>VLOOKUP(B191,'[1]ICR Data'!$A:$E,5,FALSE)</f>
        <v>5.0000000000000001E-3</v>
      </c>
      <c r="E191" s="43" t="str">
        <f>IF(VLOOKUP($B191,'[2] Current Investment Portfolios'!$C$1:$R$65536,3)="","",VLOOKUP($B191,'[2] Current Investment Portfolios'!$C$1:$R$65536,3,FALSE))</f>
        <v/>
      </c>
      <c r="F191" s="43" t="str">
        <f>IF(VLOOKUP($B191,'[2] Current Investment Portfolios'!$C$1:$R$65536,10)="","",VLOOKUP($B191,'[2] Current Investment Portfolios'!$C$1:$R$65536,10,FALSE))</f>
        <v/>
      </c>
      <c r="G191" s="43" t="str">
        <f>IF(VLOOKUP($B191,'[2] Current Investment Portfolios'!$C$1:$R$65536,4)="","",VLOOKUP($B191,'[2] Current Investment Portfolios'!$C$1:$R$65536,4,FALSE))</f>
        <v/>
      </c>
      <c r="H191" s="43" t="str">
        <f>IF(VLOOKUP($B191,'[2] Current Investment Portfolios'!$C$1:$R$65536,11)="","",VLOOKUP($B191,'[2] Current Investment Portfolios'!$C$1:$R$65536,11,FALSE))</f>
        <v/>
      </c>
      <c r="I191" s="43" t="str">
        <f>IF(VLOOKUP($B191,'[2] Current Investment Portfolios'!$C$1:$R$65536,5)="","",VLOOKUP($B191,'[2] Current Investment Portfolios'!$C$1:$R$65536,5,FALSE))</f>
        <v/>
      </c>
      <c r="J191" s="43" t="str">
        <f>IF(VLOOKUP($B191,'[2] Current Investment Portfolios'!$C$1:$R$65536,12)="","",VLOOKUP($B191,'[2] Current Investment Portfolios'!$C$1:$R$65536,12,FALSE))</f>
        <v/>
      </c>
      <c r="K191" s="43" t="str">
        <f>IF(VLOOKUP($B191,'[2] Current Investment Portfolios'!$C$1:$R$65536,6)="","",VLOOKUP($B191,'[2] Current Investment Portfolios'!$C$1:$R$65536,6,FALSE))</f>
        <v/>
      </c>
      <c r="L191" s="43" t="str">
        <f>IF(VLOOKUP($B191,'[2] Current Investment Portfolios'!$C$1:$R$65536,13)="","",VLOOKUP($B191,'[2] Current Investment Portfolios'!$C$1:$R$65536,13,FALSE))</f>
        <v/>
      </c>
      <c r="M191" s="43" t="str">
        <f>IF(VLOOKUP($B191,'[2] Current Investment Portfolios'!$C$1:$R$65536,7)="","",VLOOKUP($B191,'[2] Current Investment Portfolios'!$C$1:$R$65536,7,FALSE))</f>
        <v/>
      </c>
      <c r="N191" s="43" t="str">
        <f>IF(VLOOKUP($B191,'[2] Current Investment Portfolios'!$C$1:$R$65536,14)="","",VLOOKUP($B191,'[2] Current Investment Portfolios'!$C$1:$R$65536,14,FALSE))</f>
        <v/>
      </c>
      <c r="O191" s="43" t="str">
        <f>IF(VLOOKUP($B191,'[2] Current Investment Portfolios'!$C$1:$R$65536,8)="","",VLOOKUP($B191,'[2] Current Investment Portfolios'!$C$1:$R$65536,8,FALSE))</f>
        <v/>
      </c>
      <c r="P191" s="43" t="str">
        <f>IF(VLOOKUP($B191,'[2] Current Investment Portfolios'!$C$1:$R$65536,15)="","",VLOOKUP($B191,'[2] Current Investment Portfolios'!$C$1:$R$65536,15,FALSE))</f>
        <v/>
      </c>
      <c r="Q191" s="43" t="str">
        <f>IF(VLOOKUP($B191,'[2] Current Investment Portfolios'!$C$1:$R$65536,9)="","",VLOOKUP($B191,'[2] Current Investment Portfolios'!$C$1:$R$65536,9,FALSE))</f>
        <v/>
      </c>
      <c r="R191" s="43" t="str">
        <f>IF(VLOOKUP($B191,'[2] Current Investment Portfolios'!$C$1:$R$65536,16)="","",VLOOKUP($B191,'[2] Current Investment Portfolios'!$C$1:$R$65536,16,FALSE))</f>
        <v/>
      </c>
      <c r="S191" s="29">
        <f>VLOOKUP(B191,'[1]BuySell Data'!$A:$E,5,FALSE)</f>
        <v>3.0000000000000001E-3</v>
      </c>
      <c r="T191" s="27" t="str">
        <f>VLOOKUP(B191,'[1]Investment Managers'!$A:$B,2,FALSE)</f>
        <v>JPMorgan Asset Management Inc</v>
      </c>
    </row>
    <row r="192" spans="1:237" x14ac:dyDescent="0.25">
      <c r="A192" s="30" t="s">
        <v>1173</v>
      </c>
      <c r="B192" s="35" t="s">
        <v>1172</v>
      </c>
      <c r="C192" s="32" t="s">
        <v>873</v>
      </c>
      <c r="D192" s="29">
        <f>VLOOKUP(B192,'[1]ICR Data'!$A:$E,5,FALSE)</f>
        <v>7.0999999999999995E-3</v>
      </c>
      <c r="E192" s="43" t="e">
        <f>IF(VLOOKUP($B192,'[2] Current Investment Portfolios'!$C$1:$R$65536,3)="","",VLOOKUP($B192,'[2] Current Investment Portfolios'!$C$1:$R$65536,3,FALSE))</f>
        <v>#N/A</v>
      </c>
      <c r="F192" s="43" t="e">
        <f>IF(VLOOKUP($B192,'[2] Current Investment Portfolios'!$C$1:$R$65536,10)="","",VLOOKUP($B192,'[2] Current Investment Portfolios'!$C$1:$R$65536,10,FALSE))</f>
        <v>#N/A</v>
      </c>
      <c r="G192" s="43" t="e">
        <f>IF(VLOOKUP($B192,'[2] Current Investment Portfolios'!$C$1:$R$65536,4)="","",VLOOKUP($B192,'[2] Current Investment Portfolios'!$C$1:$R$65536,4,FALSE))</f>
        <v>#N/A</v>
      </c>
      <c r="H192" s="43" t="e">
        <f>IF(VLOOKUP($B192,'[2] Current Investment Portfolios'!$C$1:$R$65536,11)="","",VLOOKUP($B192,'[2] Current Investment Portfolios'!$C$1:$R$65536,11,FALSE))</f>
        <v>#N/A</v>
      </c>
      <c r="I192" s="43" t="e">
        <f>IF(VLOOKUP($B192,'[2] Current Investment Portfolios'!$C$1:$R$65536,5)="","",VLOOKUP($B192,'[2] Current Investment Portfolios'!$C$1:$R$65536,5,FALSE))</f>
        <v>#N/A</v>
      </c>
      <c r="J192" s="43" t="e">
        <f>IF(VLOOKUP($B192,'[2] Current Investment Portfolios'!$C$1:$R$65536,12)="","",VLOOKUP($B192,'[2] Current Investment Portfolios'!$C$1:$R$65536,12,FALSE))</f>
        <v>#N/A</v>
      </c>
      <c r="K192" s="43" t="e">
        <f>IF(VLOOKUP($B192,'[2] Current Investment Portfolios'!$C$1:$R$65536,6)="","",VLOOKUP($B192,'[2] Current Investment Portfolios'!$C$1:$R$65536,6,FALSE))</f>
        <v>#N/A</v>
      </c>
      <c r="L192" s="43" t="e">
        <f>IF(VLOOKUP($B192,'[2] Current Investment Portfolios'!$C$1:$R$65536,13)="","",VLOOKUP($B192,'[2] Current Investment Portfolios'!$C$1:$R$65536,13,FALSE))</f>
        <v>#N/A</v>
      </c>
      <c r="M192" s="43" t="e">
        <f>IF(VLOOKUP($B192,'[2] Current Investment Portfolios'!$C$1:$R$65536,7)="","",VLOOKUP($B192,'[2] Current Investment Portfolios'!$C$1:$R$65536,7,FALSE))</f>
        <v>#N/A</v>
      </c>
      <c r="N192" s="43" t="e">
        <f>IF(VLOOKUP($B192,'[2] Current Investment Portfolios'!$C$1:$R$65536,14)="","",VLOOKUP($B192,'[2] Current Investment Portfolios'!$C$1:$R$65536,14,FALSE))</f>
        <v>#N/A</v>
      </c>
      <c r="O192" s="43" t="e">
        <f>IF(VLOOKUP($B192,'[2] Current Investment Portfolios'!$C$1:$R$65536,8)="","",VLOOKUP($B192,'[2] Current Investment Portfolios'!$C$1:$R$65536,8,FALSE))</f>
        <v>#N/A</v>
      </c>
      <c r="P192" s="43" t="e">
        <f>IF(VLOOKUP($B192,'[2] Current Investment Portfolios'!$C$1:$R$65536,15)="","",VLOOKUP($B192,'[2] Current Investment Portfolios'!$C$1:$R$65536,15,FALSE))</f>
        <v>#N/A</v>
      </c>
      <c r="Q192" s="43" t="e">
        <f>IF(VLOOKUP($B192,'[2] Current Investment Portfolios'!$C$1:$R$65536,9)="","",VLOOKUP($B192,'[2] Current Investment Portfolios'!$C$1:$R$65536,9,FALSE))</f>
        <v>#N/A</v>
      </c>
      <c r="R192" s="43" t="e">
        <f>IF(VLOOKUP($B192,'[2] Current Investment Portfolios'!$C$1:$R$65536,16)="","",VLOOKUP($B192,'[2] Current Investment Portfolios'!$C$1:$R$65536,16,FALSE))</f>
        <v>#N/A</v>
      </c>
      <c r="S192" s="29">
        <f>VLOOKUP(B192,'[1]BuySell Data'!$A:$E,5,FALSE)</f>
        <v>2E-3</v>
      </c>
      <c r="T192" s="27" t="str">
        <f>VLOOKUP(B192,'[1]Investment Managers'!$A:$B,2,FALSE)</f>
        <v>Payden &amp; Rygel</v>
      </c>
    </row>
    <row r="193" spans="1:237" x14ac:dyDescent="0.25">
      <c r="A193" s="30" t="s">
        <v>944</v>
      </c>
      <c r="B193" s="35" t="s">
        <v>943</v>
      </c>
      <c r="C193" s="32" t="s">
        <v>873</v>
      </c>
      <c r="D193" s="29">
        <f>VLOOKUP(B193,'[1]ICR Data'!$A:$E,5,FALSE)</f>
        <v>8.3000000000000001E-3</v>
      </c>
      <c r="E193" s="43" t="str">
        <f>IF(VLOOKUP($B193,'[2] Current Investment Portfolios'!$C$1:$R$65536,3)="","",VLOOKUP($B193,'[2] Current Investment Portfolios'!$C$1:$R$65536,3,FALSE))</f>
        <v/>
      </c>
      <c r="F193" s="43" t="str">
        <f>IF(VLOOKUP($B193,'[2] Current Investment Portfolios'!$C$1:$R$65536,10)="","",VLOOKUP($B193,'[2] Current Investment Portfolios'!$C$1:$R$65536,10,FALSE))</f>
        <v/>
      </c>
      <c r="G193" s="43" t="str">
        <f>IF(VLOOKUP($B193,'[2] Current Investment Portfolios'!$C$1:$R$65536,4)="","",VLOOKUP($B193,'[2] Current Investment Portfolios'!$C$1:$R$65536,4,FALSE))</f>
        <v/>
      </c>
      <c r="H193" s="43" t="str">
        <f>IF(VLOOKUP($B193,'[2] Current Investment Portfolios'!$C$1:$R$65536,11)="","",VLOOKUP($B193,'[2] Current Investment Portfolios'!$C$1:$R$65536,11,FALSE))</f>
        <v/>
      </c>
      <c r="I193" s="43" t="str">
        <f>IF(VLOOKUP($B193,'[2] Current Investment Portfolios'!$C$1:$R$65536,5)="","",VLOOKUP($B193,'[2] Current Investment Portfolios'!$C$1:$R$65536,5,FALSE))</f>
        <v/>
      </c>
      <c r="J193" s="43" t="str">
        <f>IF(VLOOKUP($B193,'[2] Current Investment Portfolios'!$C$1:$R$65536,12)="","",VLOOKUP($B193,'[2] Current Investment Portfolios'!$C$1:$R$65536,12,FALSE))</f>
        <v/>
      </c>
      <c r="K193" s="43" t="str">
        <f>IF(VLOOKUP($B193,'[2] Current Investment Portfolios'!$C$1:$R$65536,6)="","",VLOOKUP($B193,'[2] Current Investment Portfolios'!$C$1:$R$65536,6,FALSE))</f>
        <v/>
      </c>
      <c r="L193" s="43" t="str">
        <f>IF(VLOOKUP($B193,'[2] Current Investment Portfolios'!$C$1:$R$65536,13)="","",VLOOKUP($B193,'[2] Current Investment Portfolios'!$C$1:$R$65536,13,FALSE))</f>
        <v/>
      </c>
      <c r="M193" s="43" t="str">
        <f>IF(VLOOKUP($B193,'[2] Current Investment Portfolios'!$C$1:$R$65536,7)="","",VLOOKUP($B193,'[2] Current Investment Portfolios'!$C$1:$R$65536,7,FALSE))</f>
        <v/>
      </c>
      <c r="N193" s="43" t="str">
        <f>IF(VLOOKUP($B193,'[2] Current Investment Portfolios'!$C$1:$R$65536,14)="","",VLOOKUP($B193,'[2] Current Investment Portfolios'!$C$1:$R$65536,14,FALSE))</f>
        <v/>
      </c>
      <c r="O193" s="43" t="str">
        <f>IF(VLOOKUP($B193,'[2] Current Investment Portfolios'!$C$1:$R$65536,8)="","",VLOOKUP($B193,'[2] Current Investment Portfolios'!$C$1:$R$65536,8,FALSE))</f>
        <v/>
      </c>
      <c r="P193" s="43" t="str">
        <f>IF(VLOOKUP($B193,'[2] Current Investment Portfolios'!$C$1:$R$65536,15)="","",VLOOKUP($B193,'[2] Current Investment Portfolios'!$C$1:$R$65536,15,FALSE))</f>
        <v/>
      </c>
      <c r="Q193" s="43" t="str">
        <f>IF(VLOOKUP($B193,'[2] Current Investment Portfolios'!$C$1:$R$65536,9)="","",VLOOKUP($B193,'[2] Current Investment Portfolios'!$C$1:$R$65536,9,FALSE))</f>
        <v/>
      </c>
      <c r="R193" s="43" t="str">
        <f>IF(VLOOKUP($B193,'[2] Current Investment Portfolios'!$C$1:$R$65536,16)="","",VLOOKUP($B193,'[2] Current Investment Portfolios'!$C$1:$R$65536,16,FALSE))</f>
        <v/>
      </c>
      <c r="S193" s="29">
        <f>VLOOKUP(B193,'[1]BuySell Data'!$A:$E,5,FALSE)</f>
        <v>0</v>
      </c>
      <c r="T193" s="27" t="str">
        <f>VLOOKUP(B193,'[1]Investment Managers'!$A:$B,2,FALSE)</f>
        <v>Pacific Investment Management Company, LLC</v>
      </c>
    </row>
    <row r="194" spans="1:237" s="2" customFormat="1" x14ac:dyDescent="0.25">
      <c r="A194" t="s">
        <v>300</v>
      </c>
      <c r="B194" s="35"/>
      <c r="C194" s="35"/>
      <c r="D194" s="14"/>
      <c r="E194" s="48"/>
      <c r="F194" s="47"/>
      <c r="G194" s="48"/>
      <c r="H194" s="47"/>
      <c r="I194" s="48"/>
      <c r="J194" s="47"/>
      <c r="K194" s="48"/>
      <c r="L194" s="47"/>
      <c r="M194" s="48"/>
      <c r="N194" s="47"/>
      <c r="O194" s="48"/>
      <c r="P194" s="47"/>
      <c r="Q194" s="48"/>
      <c r="R194" s="47"/>
      <c r="S194" s="14"/>
      <c r="T194" s="27"/>
    </row>
    <row r="195" spans="1:237" s="2" customFormat="1" x14ac:dyDescent="0.25">
      <c r="A195" s="35"/>
      <c r="B195" s="46" t="s">
        <v>820</v>
      </c>
      <c r="C195" s="46"/>
      <c r="D195" s="14">
        <f>MIN(D189:D193)</f>
        <v>5.0000000000000001E-3</v>
      </c>
      <c r="E195" s="47" t="e">
        <f>MIN(E189:E193)</f>
        <v>#N/A</v>
      </c>
      <c r="F195" s="48"/>
      <c r="G195" s="47" t="e">
        <f>MIN(G189:G193)</f>
        <v>#N/A</v>
      </c>
      <c r="H195" s="48"/>
      <c r="I195" s="47" t="e">
        <f>MIN(I189:I193)</f>
        <v>#N/A</v>
      </c>
      <c r="J195" s="48"/>
      <c r="K195" s="47" t="e">
        <f>MIN(K189:K193)</f>
        <v>#N/A</v>
      </c>
      <c r="L195" s="48"/>
      <c r="M195" s="47" t="e">
        <f>MIN(M189:M193)</f>
        <v>#N/A</v>
      </c>
      <c r="N195" s="48"/>
      <c r="O195" s="47" t="e">
        <f>MIN(O189:O193)</f>
        <v>#N/A</v>
      </c>
      <c r="P195" s="48"/>
      <c r="Q195" s="47" t="e">
        <f>MIN(Q189:Q193)</f>
        <v>#N/A</v>
      </c>
      <c r="R195" s="48"/>
      <c r="S195" s="14">
        <f>MIN(S189:S193)</f>
        <v>0</v>
      </c>
      <c r="T195" s="27"/>
    </row>
    <row r="196" spans="1:237" s="2" customFormat="1" x14ac:dyDescent="0.25">
      <c r="A196" s="35"/>
      <c r="B196" s="49" t="s">
        <v>821</v>
      </c>
      <c r="C196" s="49"/>
      <c r="D196" s="14">
        <f>MAX(D189:D193)</f>
        <v>8.5000000000000006E-3</v>
      </c>
      <c r="E196" s="48"/>
      <c r="F196" s="47" t="e">
        <f>MAX(F189:F193)</f>
        <v>#N/A</v>
      </c>
      <c r="G196" s="48"/>
      <c r="H196" s="47" t="e">
        <f>MAX(H189:H193)</f>
        <v>#N/A</v>
      </c>
      <c r="I196" s="48"/>
      <c r="J196" s="47" t="e">
        <f>MAX(J189:J193)</f>
        <v>#N/A</v>
      </c>
      <c r="K196" s="48"/>
      <c r="L196" s="47" t="e">
        <f>MAX(L189:L193)</f>
        <v>#N/A</v>
      </c>
      <c r="M196" s="48"/>
      <c r="N196" s="47" t="e">
        <f>MAX(N189:N193)</f>
        <v>#N/A</v>
      </c>
      <c r="O196" s="48"/>
      <c r="P196" s="47" t="e">
        <f>MAX(P189:P193)</f>
        <v>#N/A</v>
      </c>
      <c r="Q196" s="48"/>
      <c r="R196" s="47" t="e">
        <f>MAX(R189:R193)</f>
        <v>#N/A</v>
      </c>
      <c r="S196" s="14">
        <f>MAX(S189:S193)</f>
        <v>5.7999999999999996E-3</v>
      </c>
      <c r="T196" s="27"/>
    </row>
    <row r="197" spans="1:237" x14ac:dyDescent="0.25">
      <c r="A197" s="49" t="s">
        <v>209</v>
      </c>
      <c r="D197" s="29"/>
      <c r="E197" s="43"/>
      <c r="F197" s="43"/>
      <c r="G197" s="43"/>
      <c r="H197" s="43"/>
      <c r="I197" s="43"/>
      <c r="J197" s="43"/>
      <c r="K197" s="43"/>
      <c r="L197" s="43"/>
      <c r="M197" s="43"/>
      <c r="N197" s="43"/>
      <c r="O197" s="43"/>
      <c r="P197" s="43"/>
      <c r="Q197" s="43"/>
      <c r="R197" s="43"/>
      <c r="S197" s="29"/>
      <c r="T197" s="27"/>
    </row>
    <row r="198" spans="1:237" x14ac:dyDescent="0.25">
      <c r="A198" s="16" t="s">
        <v>277</v>
      </c>
      <c r="B198" s="35" t="s">
        <v>278</v>
      </c>
      <c r="C198" s="32" t="s">
        <v>873</v>
      </c>
      <c r="D198" s="29">
        <f>VLOOKUP(B198,'[1]ICR Data'!$A:$E,5,FALSE)</f>
        <v>8.5000000000000006E-3</v>
      </c>
      <c r="E198" s="43" t="e">
        <f>IF(VLOOKUP($B198,'[2] Current Investment Portfolios'!$C$1:$R$65536,3)="","",VLOOKUP($B198,'[2] Current Investment Portfolios'!$C$1:$R$65536,3,FALSE))</f>
        <v>#N/A</v>
      </c>
      <c r="F198" s="43" t="e">
        <f>IF(VLOOKUP($B198,'[2] Current Investment Portfolios'!$C$1:$R$65536,10)="","",VLOOKUP($B198,'[2] Current Investment Portfolios'!$C$1:$R$65536,10,FALSE))</f>
        <v>#N/A</v>
      </c>
      <c r="G198" s="43" t="e">
        <f>IF(VLOOKUP($B198,'[2] Current Investment Portfolios'!$C$1:$R$65536,4)="","",VLOOKUP($B198,'[2] Current Investment Portfolios'!$C$1:$R$65536,4,FALSE))</f>
        <v>#N/A</v>
      </c>
      <c r="H198" s="43" t="e">
        <f>IF(VLOOKUP($B198,'[2] Current Investment Portfolios'!$C$1:$R$65536,11)="","",VLOOKUP($B198,'[2] Current Investment Portfolios'!$C$1:$R$65536,11,FALSE))</f>
        <v>#N/A</v>
      </c>
      <c r="I198" s="43" t="e">
        <f>IF(VLOOKUP($B198,'[2] Current Investment Portfolios'!$C$1:$R$65536,5)="","",VLOOKUP($B198,'[2] Current Investment Portfolios'!$C$1:$R$65536,5,FALSE))</f>
        <v>#N/A</v>
      </c>
      <c r="J198" s="43" t="e">
        <f>IF(VLOOKUP($B198,'[2] Current Investment Portfolios'!$C$1:$R$65536,12)="","",VLOOKUP($B198,'[2] Current Investment Portfolios'!$C$1:$R$65536,12,FALSE))</f>
        <v>#N/A</v>
      </c>
      <c r="K198" s="43" t="e">
        <f>IF(VLOOKUP($B198,'[2] Current Investment Portfolios'!$C$1:$R$65536,6)="","",VLOOKUP($B198,'[2] Current Investment Portfolios'!$C$1:$R$65536,6,FALSE))</f>
        <v>#N/A</v>
      </c>
      <c r="L198" s="43" t="e">
        <f>IF(VLOOKUP($B198,'[2] Current Investment Portfolios'!$C$1:$R$65536,13)="","",VLOOKUP($B198,'[2] Current Investment Portfolios'!$C$1:$R$65536,13,FALSE))</f>
        <v>#N/A</v>
      </c>
      <c r="M198" s="43" t="e">
        <f>IF(VLOOKUP($B198,'[2] Current Investment Portfolios'!$C$1:$R$65536,7)="","",VLOOKUP($B198,'[2] Current Investment Portfolios'!$C$1:$R$65536,7,FALSE))</f>
        <v>#N/A</v>
      </c>
      <c r="N198" s="43" t="e">
        <f>IF(VLOOKUP($B198,'[2] Current Investment Portfolios'!$C$1:$R$65536,14)="","",VLOOKUP($B198,'[2] Current Investment Portfolios'!$C$1:$R$65536,14,FALSE))</f>
        <v>#N/A</v>
      </c>
      <c r="O198" s="43" t="e">
        <f>IF(VLOOKUP($B198,'[2] Current Investment Portfolios'!$C$1:$R$65536,8)="","",VLOOKUP($B198,'[2] Current Investment Portfolios'!$C$1:$R$65536,8,FALSE))</f>
        <v>#N/A</v>
      </c>
      <c r="P198" s="43" t="e">
        <f>IF(VLOOKUP($B198,'[2] Current Investment Portfolios'!$C$1:$R$65536,15)="","",VLOOKUP($B198,'[2] Current Investment Portfolios'!$C$1:$R$65536,15,FALSE))</f>
        <v>#N/A</v>
      </c>
      <c r="Q198" s="43" t="e">
        <f>IF(VLOOKUP($B198,'[2] Current Investment Portfolios'!$C$1:$R$65536,9)="","",VLOOKUP($B198,'[2] Current Investment Portfolios'!$C$1:$R$65536,9,FALSE))</f>
        <v>#N/A</v>
      </c>
      <c r="R198" s="43" t="e">
        <f>IF(VLOOKUP($B198,'[2] Current Investment Portfolios'!$C$1:$R$65536,16)="","",VLOOKUP($B198,'[2] Current Investment Portfolios'!$C$1:$R$65536,16,FALSE))</f>
        <v>#N/A</v>
      </c>
      <c r="S198" s="29">
        <f>VLOOKUP(B198,'[1]BuySell Data'!$A:$E,5,FALSE)</f>
        <v>6.0000000000000001E-3</v>
      </c>
      <c r="T198" s="27" t="str">
        <f>VLOOKUP(B198,'[1]Investment Managers'!$A:$B,2,FALSE)</f>
        <v>APN Funds Management Ltd</v>
      </c>
    </row>
    <row r="199" spans="1:237" x14ac:dyDescent="0.25">
      <c r="A199" s="16" t="s">
        <v>1334</v>
      </c>
      <c r="B199" s="35" t="s">
        <v>107</v>
      </c>
      <c r="C199" s="32" t="s">
        <v>873</v>
      </c>
      <c r="D199" s="29">
        <f>VLOOKUP(B199,'[1]ICR Data'!$A:$E,5,FALSE)</f>
        <v>8.2000000000000007E-3</v>
      </c>
      <c r="E199" s="43" t="e">
        <f>IF(VLOOKUP($B199,'[2] Current Investment Portfolios'!$C$1:$R$65536,3)="","",VLOOKUP($B199,'[2] Current Investment Portfolios'!$C$1:$R$65536,3,FALSE))</f>
        <v>#N/A</v>
      </c>
      <c r="F199" s="43" t="e">
        <f>IF(VLOOKUP($B199,'[2] Current Investment Portfolios'!$C$1:$R$65536,10)="","",VLOOKUP($B199,'[2] Current Investment Portfolios'!$C$1:$R$65536,10,FALSE))</f>
        <v>#N/A</v>
      </c>
      <c r="G199" s="43" t="e">
        <f>IF(VLOOKUP($B199,'[2] Current Investment Portfolios'!$C$1:$R$65536,4)="","",VLOOKUP($B199,'[2] Current Investment Portfolios'!$C$1:$R$65536,4,FALSE))</f>
        <v>#N/A</v>
      </c>
      <c r="H199" s="43" t="e">
        <f>IF(VLOOKUP($B199,'[2] Current Investment Portfolios'!$C$1:$R$65536,11)="","",VLOOKUP($B199,'[2] Current Investment Portfolios'!$C$1:$R$65536,11,FALSE))</f>
        <v>#N/A</v>
      </c>
      <c r="I199" s="43" t="e">
        <f>IF(VLOOKUP($B199,'[2] Current Investment Portfolios'!$C$1:$R$65536,5)="","",VLOOKUP($B199,'[2] Current Investment Portfolios'!$C$1:$R$65536,5,FALSE))</f>
        <v>#N/A</v>
      </c>
      <c r="J199" s="43" t="e">
        <f>IF(VLOOKUP($B199,'[2] Current Investment Portfolios'!$C$1:$R$65536,12)="","",VLOOKUP($B199,'[2] Current Investment Portfolios'!$C$1:$R$65536,12,FALSE))</f>
        <v>#N/A</v>
      </c>
      <c r="K199" s="43" t="e">
        <f>IF(VLOOKUP($B199,'[2] Current Investment Portfolios'!$C$1:$R$65536,6)="","",VLOOKUP($B199,'[2] Current Investment Portfolios'!$C$1:$R$65536,6,FALSE))</f>
        <v>#N/A</v>
      </c>
      <c r="L199" s="43" t="e">
        <f>IF(VLOOKUP($B199,'[2] Current Investment Portfolios'!$C$1:$R$65536,13)="","",VLOOKUP($B199,'[2] Current Investment Portfolios'!$C$1:$R$65536,13,FALSE))</f>
        <v>#N/A</v>
      </c>
      <c r="M199" s="43" t="e">
        <f>IF(VLOOKUP($B199,'[2] Current Investment Portfolios'!$C$1:$R$65536,7)="","",VLOOKUP($B199,'[2] Current Investment Portfolios'!$C$1:$R$65536,7,FALSE))</f>
        <v>#N/A</v>
      </c>
      <c r="N199" s="43" t="e">
        <f>IF(VLOOKUP($B199,'[2] Current Investment Portfolios'!$C$1:$R$65536,14)="","",VLOOKUP($B199,'[2] Current Investment Portfolios'!$C$1:$R$65536,14,FALSE))</f>
        <v>#N/A</v>
      </c>
      <c r="O199" s="43" t="e">
        <f>IF(VLOOKUP($B199,'[2] Current Investment Portfolios'!$C$1:$R$65536,8)="","",VLOOKUP($B199,'[2] Current Investment Portfolios'!$C$1:$R$65536,8,FALSE))</f>
        <v>#N/A</v>
      </c>
      <c r="P199" s="43" t="e">
        <f>IF(VLOOKUP($B199,'[2] Current Investment Portfolios'!$C$1:$R$65536,15)="","",VLOOKUP($B199,'[2] Current Investment Portfolios'!$C$1:$R$65536,15,FALSE))</f>
        <v>#N/A</v>
      </c>
      <c r="Q199" s="43" t="e">
        <f>IF(VLOOKUP($B199,'[2] Current Investment Portfolios'!$C$1:$R$65536,9)="","",VLOOKUP($B199,'[2] Current Investment Portfolios'!$C$1:$R$65536,9,FALSE))</f>
        <v>#N/A</v>
      </c>
      <c r="R199" s="43" t="e">
        <f>IF(VLOOKUP($B199,'[2] Current Investment Portfolios'!$C$1:$R$65536,16)="","",VLOOKUP($B199,'[2] Current Investment Portfolios'!$C$1:$R$65536,16,FALSE))</f>
        <v>#N/A</v>
      </c>
      <c r="S199" s="29">
        <f>VLOOKUP(B199,'[1]BuySell Data'!$A:$E,5,FALSE)</f>
        <v>2E-3</v>
      </c>
      <c r="T199" s="27" t="str">
        <f>VLOOKUP(B199,'[1]Investment Managers'!$A:$B,2,FALSE)</f>
        <v>First Sentier Investors (Australia) Services Pty Limited</v>
      </c>
    </row>
    <row r="200" spans="1:237" x14ac:dyDescent="0.25">
      <c r="A200" s="33" t="s">
        <v>447</v>
      </c>
      <c r="B200" s="5" t="s">
        <v>448</v>
      </c>
      <c r="C200" s="32" t="s">
        <v>873</v>
      </c>
      <c r="D200" s="29">
        <f>VLOOKUP(B200,'[1]ICR Data'!$A:$E,5,FALSE)</f>
        <v>9.5999999999999992E-3</v>
      </c>
      <c r="E200" s="43" t="str">
        <f>IF(VLOOKUP($B200,'[2] Current Investment Portfolios'!$C$1:$R$65536,3)="","",VLOOKUP($B200,'[2] Current Investment Portfolios'!$C$1:$R$65536,3,FALSE))</f>
        <v/>
      </c>
      <c r="F200" s="43" t="str">
        <f>IF(VLOOKUP($B200,'[2] Current Investment Portfolios'!$C$1:$R$65536,10)="","",VLOOKUP($B200,'[2] Current Investment Portfolios'!$C$1:$R$65536,10,FALSE))</f>
        <v/>
      </c>
      <c r="G200" s="43" t="str">
        <f>IF(VLOOKUP($B200,'[2] Current Investment Portfolios'!$C$1:$R$65536,4)="","",VLOOKUP($B200,'[2] Current Investment Portfolios'!$C$1:$R$65536,4,FALSE))</f>
        <v/>
      </c>
      <c r="H200" s="43" t="str">
        <f>IF(VLOOKUP($B200,'[2] Current Investment Portfolios'!$C$1:$R$65536,11)="","",VLOOKUP($B200,'[2] Current Investment Portfolios'!$C$1:$R$65536,11,FALSE))</f>
        <v/>
      </c>
      <c r="I200" s="43" t="str">
        <f>IF(VLOOKUP($B200,'[2] Current Investment Portfolios'!$C$1:$R$65536,5)="","",VLOOKUP($B200,'[2] Current Investment Portfolios'!$C$1:$R$65536,5,FALSE))</f>
        <v/>
      </c>
      <c r="J200" s="43" t="str">
        <f>IF(VLOOKUP($B200,'[2] Current Investment Portfolios'!$C$1:$R$65536,12)="","",VLOOKUP($B200,'[2] Current Investment Portfolios'!$C$1:$R$65536,12,FALSE))</f>
        <v/>
      </c>
      <c r="K200" s="43" t="str">
        <f>IF(VLOOKUP($B200,'[2] Current Investment Portfolios'!$C$1:$R$65536,6)="","",VLOOKUP($B200,'[2] Current Investment Portfolios'!$C$1:$R$65536,6,FALSE))</f>
        <v/>
      </c>
      <c r="L200" s="43" t="str">
        <f>IF(VLOOKUP($B200,'[2] Current Investment Portfolios'!$C$1:$R$65536,13)="","",VLOOKUP($B200,'[2] Current Investment Portfolios'!$C$1:$R$65536,13,FALSE))</f>
        <v/>
      </c>
      <c r="M200" s="43" t="str">
        <f>IF(VLOOKUP($B200,'[2] Current Investment Portfolios'!$C$1:$R$65536,7)="","",VLOOKUP($B200,'[2] Current Investment Portfolios'!$C$1:$R$65536,7,FALSE))</f>
        <v/>
      </c>
      <c r="N200" s="43" t="str">
        <f>IF(VLOOKUP($B200,'[2] Current Investment Portfolios'!$C$1:$R$65536,14)="","",VLOOKUP($B200,'[2] Current Investment Portfolios'!$C$1:$R$65536,14,FALSE))</f>
        <v/>
      </c>
      <c r="O200" s="43" t="str">
        <f>IF(VLOOKUP($B200,'[2] Current Investment Portfolios'!$C$1:$R$65536,8)="","",VLOOKUP($B200,'[2] Current Investment Portfolios'!$C$1:$R$65536,8,FALSE))</f>
        <v/>
      </c>
      <c r="P200" s="43" t="str">
        <f>IF(VLOOKUP($B200,'[2] Current Investment Portfolios'!$C$1:$R$65536,15)="","",VLOOKUP($B200,'[2] Current Investment Portfolios'!$C$1:$R$65536,15,FALSE))</f>
        <v/>
      </c>
      <c r="Q200" s="43" t="str">
        <f>IF(VLOOKUP($B200,'[2] Current Investment Portfolios'!$C$1:$R$65536,9)="","",VLOOKUP($B200,'[2] Current Investment Portfolios'!$C$1:$R$65536,9,FALSE))</f>
        <v/>
      </c>
      <c r="R200" s="43" t="str">
        <f>IF(VLOOKUP($B200,'[2] Current Investment Portfolios'!$C$1:$R$65536,16)="","",VLOOKUP($B200,'[2] Current Investment Portfolios'!$C$1:$R$65536,16,FALSE))</f>
        <v/>
      </c>
      <c r="S200" s="29">
        <f>VLOOKUP(B200,'[1]BuySell Data'!$A:$E,5,FALSE)</f>
        <v>4.0000000000000001E-3</v>
      </c>
      <c r="T200" s="27" t="str">
        <f>VLOOKUP(B200,'[1]Investment Managers'!$A:$B,2,FALSE)</f>
        <v>Phoenix Portfolios Pty Ltd</v>
      </c>
    </row>
    <row r="201" spans="1:237" x14ac:dyDescent="0.25">
      <c r="A201" s="30" t="s">
        <v>389</v>
      </c>
      <c r="B201" s="35" t="s">
        <v>18</v>
      </c>
      <c r="C201" s="32" t="s">
        <v>873</v>
      </c>
      <c r="D201" s="29">
        <f>VLOOKUP(B201,'[1]ICR Data'!$A:$E,5,FALSE)</f>
        <v>8.5000000000000006E-3</v>
      </c>
      <c r="E201" s="43" t="e">
        <f>IF(VLOOKUP($B201,'[2] Current Investment Portfolios'!$C$1:$R$65536,3)="","",VLOOKUP($B201,'[2] Current Investment Portfolios'!$C$1:$R$65536,3,FALSE))</f>
        <v>#N/A</v>
      </c>
      <c r="F201" s="43" t="e">
        <f>IF(VLOOKUP($B201,'[2] Current Investment Portfolios'!$C$1:$R$65536,10)="","",VLOOKUP($B201,'[2] Current Investment Portfolios'!$C$1:$R$65536,10,FALSE))</f>
        <v>#N/A</v>
      </c>
      <c r="G201" s="43" t="e">
        <f>IF(VLOOKUP($B201,'[2] Current Investment Portfolios'!$C$1:$R$65536,4)="","",VLOOKUP($B201,'[2] Current Investment Portfolios'!$C$1:$R$65536,4,FALSE))</f>
        <v>#N/A</v>
      </c>
      <c r="H201" s="43" t="e">
        <f>IF(VLOOKUP($B201,'[2] Current Investment Portfolios'!$C$1:$R$65536,11)="","",VLOOKUP($B201,'[2] Current Investment Portfolios'!$C$1:$R$65536,11,FALSE))</f>
        <v>#N/A</v>
      </c>
      <c r="I201" s="43" t="e">
        <f>IF(VLOOKUP($B201,'[2] Current Investment Portfolios'!$C$1:$R$65536,5)="","",VLOOKUP($B201,'[2] Current Investment Portfolios'!$C$1:$R$65536,5,FALSE))</f>
        <v>#N/A</v>
      </c>
      <c r="J201" s="43" t="e">
        <f>IF(VLOOKUP($B201,'[2] Current Investment Portfolios'!$C$1:$R$65536,12)="","",VLOOKUP($B201,'[2] Current Investment Portfolios'!$C$1:$R$65536,12,FALSE))</f>
        <v>#N/A</v>
      </c>
      <c r="K201" s="43" t="e">
        <f>IF(VLOOKUP($B201,'[2] Current Investment Portfolios'!$C$1:$R$65536,6)="","",VLOOKUP($B201,'[2] Current Investment Portfolios'!$C$1:$R$65536,6,FALSE))</f>
        <v>#N/A</v>
      </c>
      <c r="L201" s="43" t="e">
        <f>IF(VLOOKUP($B201,'[2] Current Investment Portfolios'!$C$1:$R$65536,13)="","",VLOOKUP($B201,'[2] Current Investment Portfolios'!$C$1:$R$65536,13,FALSE))</f>
        <v>#N/A</v>
      </c>
      <c r="M201" s="43" t="e">
        <f>IF(VLOOKUP($B201,'[2] Current Investment Portfolios'!$C$1:$R$65536,7)="","",VLOOKUP($B201,'[2] Current Investment Portfolios'!$C$1:$R$65536,7,FALSE))</f>
        <v>#N/A</v>
      </c>
      <c r="N201" s="43" t="e">
        <f>IF(VLOOKUP($B201,'[2] Current Investment Portfolios'!$C$1:$R$65536,14)="","",VLOOKUP($B201,'[2] Current Investment Portfolios'!$C$1:$R$65536,14,FALSE))</f>
        <v>#N/A</v>
      </c>
      <c r="O201" s="43" t="e">
        <f>IF(VLOOKUP($B201,'[2] Current Investment Portfolios'!$C$1:$R$65536,8)="","",VLOOKUP($B201,'[2] Current Investment Portfolios'!$C$1:$R$65536,8,FALSE))</f>
        <v>#N/A</v>
      </c>
      <c r="P201" s="43" t="e">
        <f>IF(VLOOKUP($B201,'[2] Current Investment Portfolios'!$C$1:$R$65536,15)="","",VLOOKUP($B201,'[2] Current Investment Portfolios'!$C$1:$R$65536,15,FALSE))</f>
        <v>#N/A</v>
      </c>
      <c r="Q201" s="43" t="e">
        <f>IF(VLOOKUP($B201,'[2] Current Investment Portfolios'!$C$1:$R$65536,9)="","",VLOOKUP($B201,'[2] Current Investment Portfolios'!$C$1:$R$65536,9,FALSE))</f>
        <v>#N/A</v>
      </c>
      <c r="R201" s="43" t="e">
        <f>IF(VLOOKUP($B201,'[2] Current Investment Portfolios'!$C$1:$R$65536,16)="","",VLOOKUP($B201,'[2] Current Investment Portfolios'!$C$1:$R$65536,16,FALSE))</f>
        <v>#N/A</v>
      </c>
      <c r="S201" s="29">
        <f>VLOOKUP(B201,'[1]BuySell Data'!$A:$E,5,FALSE)</f>
        <v>5.0000000000000001E-3</v>
      </c>
      <c r="T201" s="27" t="str">
        <f>VLOOKUP(B201,'[1]Investment Managers'!$A:$B,2,FALSE)</f>
        <v>Ironbark Asset Management Pty Ltd</v>
      </c>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row>
    <row r="202" spans="1:237" x14ac:dyDescent="0.25">
      <c r="A202" s="30" t="s">
        <v>1556</v>
      </c>
      <c r="B202" s="35" t="s">
        <v>1331</v>
      </c>
      <c r="C202" s="32" t="s">
        <v>873</v>
      </c>
      <c r="D202" s="29">
        <f>VLOOKUP(B202,'[1]ICR Data'!$A:$E,5,FALSE)</f>
        <v>7.9000000000000008E-3</v>
      </c>
      <c r="E202" s="43" t="str">
        <f>IF(VLOOKUP($B202,'[2] Current Investment Portfolios'!$C$1:$R$65536,3)="","",VLOOKUP($B202,'[2] Current Investment Portfolios'!$C$1:$R$65536,3,FALSE))</f>
        <v/>
      </c>
      <c r="F202" s="43" t="str">
        <f>IF(VLOOKUP($B202,'[2] Current Investment Portfolios'!$C$1:$R$65536,10)="","",VLOOKUP($B202,'[2] Current Investment Portfolios'!$C$1:$R$65536,10,FALSE))</f>
        <v/>
      </c>
      <c r="G202" s="43" t="str">
        <f>IF(VLOOKUP($B202,'[2] Current Investment Portfolios'!$C$1:$R$65536,4)="","",VLOOKUP($B202,'[2] Current Investment Portfolios'!$C$1:$R$65536,4,FALSE))</f>
        <v/>
      </c>
      <c r="H202" s="43" t="str">
        <f>IF(VLOOKUP($B202,'[2] Current Investment Portfolios'!$C$1:$R$65536,11)="","",VLOOKUP($B202,'[2] Current Investment Portfolios'!$C$1:$R$65536,11,FALSE))</f>
        <v/>
      </c>
      <c r="I202" s="43" t="str">
        <f>IF(VLOOKUP($B202,'[2] Current Investment Portfolios'!$C$1:$R$65536,5)="","",VLOOKUP($B202,'[2] Current Investment Portfolios'!$C$1:$R$65536,5,FALSE))</f>
        <v/>
      </c>
      <c r="J202" s="43" t="str">
        <f>IF(VLOOKUP($B202,'[2] Current Investment Portfolios'!$C$1:$R$65536,12)="","",VLOOKUP($B202,'[2] Current Investment Portfolios'!$C$1:$R$65536,12,FALSE))</f>
        <v/>
      </c>
      <c r="K202" s="43" t="str">
        <f>IF(VLOOKUP($B202,'[2] Current Investment Portfolios'!$C$1:$R$65536,6)="","",VLOOKUP($B202,'[2] Current Investment Portfolios'!$C$1:$R$65536,6,FALSE))</f>
        <v/>
      </c>
      <c r="L202" s="43" t="str">
        <f>IF(VLOOKUP($B202,'[2] Current Investment Portfolios'!$C$1:$R$65536,13)="","",VLOOKUP($B202,'[2] Current Investment Portfolios'!$C$1:$R$65536,13,FALSE))</f>
        <v/>
      </c>
      <c r="M202" s="43" t="str">
        <f>IF(VLOOKUP($B202,'[2] Current Investment Portfolios'!$C$1:$R$65536,7)="","",VLOOKUP($B202,'[2] Current Investment Portfolios'!$C$1:$R$65536,7,FALSE))</f>
        <v/>
      </c>
      <c r="N202" s="43" t="str">
        <f>IF(VLOOKUP($B202,'[2] Current Investment Portfolios'!$C$1:$R$65536,14)="","",VLOOKUP($B202,'[2] Current Investment Portfolios'!$C$1:$R$65536,14,FALSE))</f>
        <v/>
      </c>
      <c r="O202" s="43" t="str">
        <f>IF(VLOOKUP($B202,'[2] Current Investment Portfolios'!$C$1:$R$65536,8)="","",VLOOKUP($B202,'[2] Current Investment Portfolios'!$C$1:$R$65536,8,FALSE))</f>
        <v/>
      </c>
      <c r="P202" s="43" t="str">
        <f>IF(VLOOKUP($B202,'[2] Current Investment Portfolios'!$C$1:$R$65536,15)="","",VLOOKUP($B202,'[2] Current Investment Portfolios'!$C$1:$R$65536,15,FALSE))</f>
        <v/>
      </c>
      <c r="Q202" s="43" t="str">
        <f>IF(VLOOKUP($B202,'[2] Current Investment Portfolios'!$C$1:$R$65536,9)="","",VLOOKUP($B202,'[2] Current Investment Portfolios'!$C$1:$R$65536,9,FALSE))</f>
        <v/>
      </c>
      <c r="R202" s="43" t="str">
        <f>IF(VLOOKUP($B202,'[2] Current Investment Portfolios'!$C$1:$R$65536,16)="","",VLOOKUP($B202,'[2] Current Investment Portfolios'!$C$1:$R$65536,16,FALSE))</f>
        <v/>
      </c>
      <c r="S202" s="29">
        <f>VLOOKUP(B202,'[1]BuySell Data'!$A:$E,5,FALSE)</f>
        <v>2E-3</v>
      </c>
      <c r="T202" s="27" t="str">
        <f>VLOOKUP(B202,'[1]Investment Managers'!$A:$B,2,FALSE)</f>
        <v>Legg Mason Australia</v>
      </c>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row>
    <row r="203" spans="1:237" s="2" customFormat="1" x14ac:dyDescent="0.25">
      <c r="A203" s="16" t="s">
        <v>1468</v>
      </c>
      <c r="B203" s="35" t="s">
        <v>128</v>
      </c>
      <c r="C203" s="32" t="s">
        <v>873</v>
      </c>
      <c r="D203" s="29">
        <f>VLOOKUP(B203,'[1]ICR Data'!$A:$E,5,FALSE)</f>
        <v>6.1999999999999998E-3</v>
      </c>
      <c r="E203" s="43" t="e">
        <f>IF(VLOOKUP($B203,'[2] Current Investment Portfolios'!$C$1:$R$65536,3)="","",VLOOKUP($B203,'[2] Current Investment Portfolios'!$C$1:$R$65536,3,FALSE))</f>
        <v>#N/A</v>
      </c>
      <c r="F203" s="43" t="e">
        <f>IF(VLOOKUP($B203,'[2] Current Investment Portfolios'!$C$1:$R$65536,10)="","",VLOOKUP($B203,'[2] Current Investment Portfolios'!$C$1:$R$65536,10,FALSE))</f>
        <v>#N/A</v>
      </c>
      <c r="G203" s="43" t="e">
        <f>IF(VLOOKUP($B203,'[2] Current Investment Portfolios'!$C$1:$R$65536,4)="","",VLOOKUP($B203,'[2] Current Investment Portfolios'!$C$1:$R$65536,4,FALSE))</f>
        <v>#N/A</v>
      </c>
      <c r="H203" s="43" t="e">
        <f>IF(VLOOKUP($B203,'[2] Current Investment Portfolios'!$C$1:$R$65536,11)="","",VLOOKUP($B203,'[2] Current Investment Portfolios'!$C$1:$R$65536,11,FALSE))</f>
        <v>#N/A</v>
      </c>
      <c r="I203" s="43" t="e">
        <f>IF(VLOOKUP($B203,'[2] Current Investment Portfolios'!$C$1:$R$65536,5)="","",VLOOKUP($B203,'[2] Current Investment Portfolios'!$C$1:$R$65536,5,FALSE))</f>
        <v>#N/A</v>
      </c>
      <c r="J203" s="43" t="e">
        <f>IF(VLOOKUP($B203,'[2] Current Investment Portfolios'!$C$1:$R$65536,12)="","",VLOOKUP($B203,'[2] Current Investment Portfolios'!$C$1:$R$65536,12,FALSE))</f>
        <v>#N/A</v>
      </c>
      <c r="K203" s="43" t="e">
        <f>IF(VLOOKUP($B203,'[2] Current Investment Portfolios'!$C$1:$R$65536,6)="","",VLOOKUP($B203,'[2] Current Investment Portfolios'!$C$1:$R$65536,6,FALSE))</f>
        <v>#N/A</v>
      </c>
      <c r="L203" s="43" t="e">
        <f>IF(VLOOKUP($B203,'[2] Current Investment Portfolios'!$C$1:$R$65536,13)="","",VLOOKUP($B203,'[2] Current Investment Portfolios'!$C$1:$R$65536,13,FALSE))</f>
        <v>#N/A</v>
      </c>
      <c r="M203" s="43" t="e">
        <f>IF(VLOOKUP($B203,'[2] Current Investment Portfolios'!$C$1:$R$65536,7)="","",VLOOKUP($B203,'[2] Current Investment Portfolios'!$C$1:$R$65536,7,FALSE))</f>
        <v>#N/A</v>
      </c>
      <c r="N203" s="43" t="e">
        <f>IF(VLOOKUP($B203,'[2] Current Investment Portfolios'!$C$1:$R$65536,14)="","",VLOOKUP($B203,'[2] Current Investment Portfolios'!$C$1:$R$65536,14,FALSE))</f>
        <v>#N/A</v>
      </c>
      <c r="O203" s="43" t="e">
        <f>IF(VLOOKUP($B203,'[2] Current Investment Portfolios'!$C$1:$R$65536,8)="","",VLOOKUP($B203,'[2] Current Investment Portfolios'!$C$1:$R$65536,8,FALSE))</f>
        <v>#N/A</v>
      </c>
      <c r="P203" s="43" t="e">
        <f>IF(VLOOKUP($B203,'[2] Current Investment Portfolios'!$C$1:$R$65536,15)="","",VLOOKUP($B203,'[2] Current Investment Portfolios'!$C$1:$R$65536,15,FALSE))</f>
        <v>#N/A</v>
      </c>
      <c r="Q203" s="43" t="e">
        <f>IF(VLOOKUP($B203,'[2] Current Investment Portfolios'!$C$1:$R$65536,9)="","",VLOOKUP($B203,'[2] Current Investment Portfolios'!$C$1:$R$65536,9,FALSE))</f>
        <v>#N/A</v>
      </c>
      <c r="R203" s="43" t="e">
        <f>IF(VLOOKUP($B203,'[2] Current Investment Portfolios'!$C$1:$R$65536,16)="","",VLOOKUP($B203,'[2] Current Investment Portfolios'!$C$1:$R$65536,16,FALSE))</f>
        <v>#N/A</v>
      </c>
      <c r="S203" s="29">
        <f>VLOOKUP(B203,'[1]BuySell Data'!$A:$E,5,FALSE)</f>
        <v>6.0000000000000001E-3</v>
      </c>
      <c r="T203" s="27" t="str">
        <f>VLOOKUP(B203,'[1]Investment Managers'!$A:$B,2,FALSE)</f>
        <v>MLC Investments Limited</v>
      </c>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row>
    <row r="204" spans="1:237" x14ac:dyDescent="0.25">
      <c r="A204" s="16" t="s">
        <v>307</v>
      </c>
      <c r="B204" s="35" t="s">
        <v>95</v>
      </c>
      <c r="C204" s="32" t="s">
        <v>873</v>
      </c>
      <c r="D204" s="29" t="e">
        <f>VLOOKUP(B204,'[1]ICR Data'!$A:$E,5,FALSE)</f>
        <v>#N/A</v>
      </c>
      <c r="E204" s="43" t="e">
        <f>IF(VLOOKUP($B204,'[2] Current Investment Portfolios'!$C$1:$R$65536,3)="","",VLOOKUP($B204,'[2] Current Investment Portfolios'!$C$1:$R$65536,3,FALSE))</f>
        <v>#N/A</v>
      </c>
      <c r="F204" s="43" t="e">
        <f>IF(VLOOKUP($B204,'[2] Current Investment Portfolios'!$C$1:$R$65536,10)="","",VLOOKUP($B204,'[2] Current Investment Portfolios'!$C$1:$R$65536,10,FALSE))</f>
        <v>#N/A</v>
      </c>
      <c r="G204" s="43" t="e">
        <f>IF(VLOOKUP($B204,'[2] Current Investment Portfolios'!$C$1:$R$65536,4)="","",VLOOKUP($B204,'[2] Current Investment Portfolios'!$C$1:$R$65536,4,FALSE))</f>
        <v>#N/A</v>
      </c>
      <c r="H204" s="43" t="e">
        <f>IF(VLOOKUP($B204,'[2] Current Investment Portfolios'!$C$1:$R$65536,11)="","",VLOOKUP($B204,'[2] Current Investment Portfolios'!$C$1:$R$65536,11,FALSE))</f>
        <v>#N/A</v>
      </c>
      <c r="I204" s="43" t="e">
        <f>IF(VLOOKUP($B204,'[2] Current Investment Portfolios'!$C$1:$R$65536,5)="","",VLOOKUP($B204,'[2] Current Investment Portfolios'!$C$1:$R$65536,5,FALSE))</f>
        <v>#N/A</v>
      </c>
      <c r="J204" s="43" t="e">
        <f>IF(VLOOKUP($B204,'[2] Current Investment Portfolios'!$C$1:$R$65536,12)="","",VLOOKUP($B204,'[2] Current Investment Portfolios'!$C$1:$R$65536,12,FALSE))</f>
        <v>#N/A</v>
      </c>
      <c r="K204" s="43" t="e">
        <f>IF(VLOOKUP($B204,'[2] Current Investment Portfolios'!$C$1:$R$65536,6)="","",VLOOKUP($B204,'[2] Current Investment Portfolios'!$C$1:$R$65536,6,FALSE))</f>
        <v>#N/A</v>
      </c>
      <c r="L204" s="43" t="e">
        <f>IF(VLOOKUP($B204,'[2] Current Investment Portfolios'!$C$1:$R$65536,13)="","",VLOOKUP($B204,'[2] Current Investment Portfolios'!$C$1:$R$65536,13,FALSE))</f>
        <v>#N/A</v>
      </c>
      <c r="M204" s="43" t="e">
        <f>IF(VLOOKUP($B204,'[2] Current Investment Portfolios'!$C$1:$R$65536,7)="","",VLOOKUP($B204,'[2] Current Investment Portfolios'!$C$1:$R$65536,7,FALSE))</f>
        <v>#N/A</v>
      </c>
      <c r="N204" s="43" t="e">
        <f>IF(VLOOKUP($B204,'[2] Current Investment Portfolios'!$C$1:$R$65536,14)="","",VLOOKUP($B204,'[2] Current Investment Portfolios'!$C$1:$R$65536,14,FALSE))</f>
        <v>#N/A</v>
      </c>
      <c r="O204" s="43" t="e">
        <f>IF(VLOOKUP($B204,'[2] Current Investment Portfolios'!$C$1:$R$65536,8)="","",VLOOKUP($B204,'[2] Current Investment Portfolios'!$C$1:$R$65536,8,FALSE))</f>
        <v>#N/A</v>
      </c>
      <c r="P204" s="43" t="e">
        <f>IF(VLOOKUP($B204,'[2] Current Investment Portfolios'!$C$1:$R$65536,15)="","",VLOOKUP($B204,'[2] Current Investment Portfolios'!$C$1:$R$65536,15,FALSE))</f>
        <v>#N/A</v>
      </c>
      <c r="Q204" s="43" t="e">
        <f>IF(VLOOKUP($B204,'[2] Current Investment Portfolios'!$C$1:$R$65536,9)="","",VLOOKUP($B204,'[2] Current Investment Portfolios'!$C$1:$R$65536,9,FALSE))</f>
        <v>#N/A</v>
      </c>
      <c r="R204" s="43" t="e">
        <f>IF(VLOOKUP($B204,'[2] Current Investment Portfolios'!$C$1:$R$65536,16)="","",VLOOKUP($B204,'[2] Current Investment Portfolios'!$C$1:$R$65536,16,FALSE))</f>
        <v>#N/A</v>
      </c>
      <c r="S204" s="29" t="e">
        <f>VLOOKUP(B204,'[1]BuySell Data'!$A:$E,5,FALSE)</f>
        <v>#N/A</v>
      </c>
      <c r="T204" s="27" t="str">
        <f>VLOOKUP(B204,'[1]Investment Managers'!$A:$B,2,FALSE)</f>
        <v>OnePath Funds Management Limited</v>
      </c>
    </row>
    <row r="205" spans="1:237" x14ac:dyDescent="0.25">
      <c r="A205" s="16" t="s">
        <v>343</v>
      </c>
      <c r="B205" s="35" t="s">
        <v>344</v>
      </c>
      <c r="C205" s="32" t="s">
        <v>873</v>
      </c>
      <c r="D205" s="29">
        <f>VLOOKUP(B205,'[1]ICR Data'!$A:$E,5,FALSE)</f>
        <v>7.3000000000000001E-3</v>
      </c>
      <c r="E205" s="43" t="e">
        <f>IF(VLOOKUP($B205,'[2] Current Investment Portfolios'!$C$1:$R$65536,3)="","",VLOOKUP($B205,'[2] Current Investment Portfolios'!$C$1:$R$65536,3,FALSE))</f>
        <v>#N/A</v>
      </c>
      <c r="F205" s="43" t="e">
        <f>IF(VLOOKUP($B205,'[2] Current Investment Portfolios'!$C$1:$R$65536,10)="","",VLOOKUP($B205,'[2] Current Investment Portfolios'!$C$1:$R$65536,10,FALSE))</f>
        <v>#N/A</v>
      </c>
      <c r="G205" s="43" t="e">
        <f>IF(VLOOKUP($B205,'[2] Current Investment Portfolios'!$C$1:$R$65536,4)="","",VLOOKUP($B205,'[2] Current Investment Portfolios'!$C$1:$R$65536,4,FALSE))</f>
        <v>#N/A</v>
      </c>
      <c r="H205" s="43" t="e">
        <f>IF(VLOOKUP($B205,'[2] Current Investment Portfolios'!$C$1:$R$65536,11)="","",VLOOKUP($B205,'[2] Current Investment Portfolios'!$C$1:$R$65536,11,FALSE))</f>
        <v>#N/A</v>
      </c>
      <c r="I205" s="43" t="e">
        <f>IF(VLOOKUP($B205,'[2] Current Investment Portfolios'!$C$1:$R$65536,5)="","",VLOOKUP($B205,'[2] Current Investment Portfolios'!$C$1:$R$65536,5,FALSE))</f>
        <v>#N/A</v>
      </c>
      <c r="J205" s="43" t="e">
        <f>IF(VLOOKUP($B205,'[2] Current Investment Portfolios'!$C$1:$R$65536,12)="","",VLOOKUP($B205,'[2] Current Investment Portfolios'!$C$1:$R$65536,12,FALSE))</f>
        <v>#N/A</v>
      </c>
      <c r="K205" s="43" t="e">
        <f>IF(VLOOKUP($B205,'[2] Current Investment Portfolios'!$C$1:$R$65536,6)="","",VLOOKUP($B205,'[2] Current Investment Portfolios'!$C$1:$R$65536,6,FALSE))</f>
        <v>#N/A</v>
      </c>
      <c r="L205" s="43" t="e">
        <f>IF(VLOOKUP($B205,'[2] Current Investment Portfolios'!$C$1:$R$65536,13)="","",VLOOKUP($B205,'[2] Current Investment Portfolios'!$C$1:$R$65536,13,FALSE))</f>
        <v>#N/A</v>
      </c>
      <c r="M205" s="43" t="e">
        <f>IF(VLOOKUP($B205,'[2] Current Investment Portfolios'!$C$1:$R$65536,7)="","",VLOOKUP($B205,'[2] Current Investment Portfolios'!$C$1:$R$65536,7,FALSE))</f>
        <v>#N/A</v>
      </c>
      <c r="N205" s="43" t="e">
        <f>IF(VLOOKUP($B205,'[2] Current Investment Portfolios'!$C$1:$R$65536,14)="","",VLOOKUP($B205,'[2] Current Investment Portfolios'!$C$1:$R$65536,14,FALSE))</f>
        <v>#N/A</v>
      </c>
      <c r="O205" s="43" t="e">
        <f>IF(VLOOKUP($B205,'[2] Current Investment Portfolios'!$C$1:$R$65536,8)="","",VLOOKUP($B205,'[2] Current Investment Portfolios'!$C$1:$R$65536,8,FALSE))</f>
        <v>#N/A</v>
      </c>
      <c r="P205" s="43" t="e">
        <f>IF(VLOOKUP($B205,'[2] Current Investment Portfolios'!$C$1:$R$65536,15)="","",VLOOKUP($B205,'[2] Current Investment Portfolios'!$C$1:$R$65536,15,FALSE))</f>
        <v>#N/A</v>
      </c>
      <c r="Q205" s="43" t="e">
        <f>IF(VLOOKUP($B205,'[2] Current Investment Portfolios'!$C$1:$R$65536,9)="","",VLOOKUP($B205,'[2] Current Investment Portfolios'!$C$1:$R$65536,9,FALSE))</f>
        <v>#N/A</v>
      </c>
      <c r="R205" s="43" t="e">
        <f>IF(VLOOKUP($B205,'[2] Current Investment Portfolios'!$C$1:$R$65536,16)="","",VLOOKUP($B205,'[2] Current Investment Portfolios'!$C$1:$R$65536,16,FALSE))</f>
        <v>#N/A</v>
      </c>
      <c r="S205" s="29">
        <f>VLOOKUP(B205,'[1]BuySell Data'!$A:$E,5,FALSE)</f>
        <v>2.5999999999999999E-3</v>
      </c>
      <c r="T205" s="27" t="str">
        <f>VLOOKUP(B205,'[1]Investment Managers'!$A:$B,2,FALSE)</f>
        <v>Optimix Investment Management Limited</v>
      </c>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row>
    <row r="206" spans="1:237" s="2" customFormat="1" x14ac:dyDescent="0.25">
      <c r="A206" s="16" t="s">
        <v>1005</v>
      </c>
      <c r="B206" s="35" t="s">
        <v>210</v>
      </c>
      <c r="C206" s="32" t="s">
        <v>873</v>
      </c>
      <c r="D206" s="29">
        <f>VLOOKUP(B206,'[1]ICR Data'!$A:$E,5,FALSE)</f>
        <v>6.5000000000000006E-3</v>
      </c>
      <c r="E206" s="43" t="str">
        <f>IF(VLOOKUP($B206,'[2] Current Investment Portfolios'!$C$1:$R$65536,3)="","",VLOOKUP($B206,'[2] Current Investment Portfolios'!$C$1:$R$65536,3,FALSE))</f>
        <v/>
      </c>
      <c r="F206" s="43" t="str">
        <f>IF(VLOOKUP($B206,'[2] Current Investment Portfolios'!$C$1:$R$65536,10)="","",VLOOKUP($B206,'[2] Current Investment Portfolios'!$C$1:$R$65536,10,FALSE))</f>
        <v/>
      </c>
      <c r="G206" s="43" t="str">
        <f>IF(VLOOKUP($B206,'[2] Current Investment Portfolios'!$C$1:$R$65536,4)="","",VLOOKUP($B206,'[2] Current Investment Portfolios'!$C$1:$R$65536,4,FALSE))</f>
        <v/>
      </c>
      <c r="H206" s="43" t="str">
        <f>IF(VLOOKUP($B206,'[2] Current Investment Portfolios'!$C$1:$R$65536,11)="","",VLOOKUP($B206,'[2] Current Investment Portfolios'!$C$1:$R$65536,11,FALSE))</f>
        <v/>
      </c>
      <c r="I206" s="43" t="str">
        <f>IF(VLOOKUP($B206,'[2] Current Investment Portfolios'!$C$1:$R$65536,5)="","",VLOOKUP($B206,'[2] Current Investment Portfolios'!$C$1:$R$65536,5,FALSE))</f>
        <v/>
      </c>
      <c r="J206" s="43" t="str">
        <f>IF(VLOOKUP($B206,'[2] Current Investment Portfolios'!$C$1:$R$65536,12)="","",VLOOKUP($B206,'[2] Current Investment Portfolios'!$C$1:$R$65536,12,FALSE))</f>
        <v/>
      </c>
      <c r="K206" s="43" t="str">
        <f>IF(VLOOKUP($B206,'[2] Current Investment Portfolios'!$C$1:$R$65536,6)="","",VLOOKUP($B206,'[2] Current Investment Portfolios'!$C$1:$R$65536,6,FALSE))</f>
        <v/>
      </c>
      <c r="L206" s="43" t="str">
        <f>IF(VLOOKUP($B206,'[2] Current Investment Portfolios'!$C$1:$R$65536,13)="","",VLOOKUP($B206,'[2] Current Investment Portfolios'!$C$1:$R$65536,13,FALSE))</f>
        <v/>
      </c>
      <c r="M206" s="43" t="str">
        <f>IF(VLOOKUP($B206,'[2] Current Investment Portfolios'!$C$1:$R$65536,7)="","",VLOOKUP($B206,'[2] Current Investment Portfolios'!$C$1:$R$65536,7,FALSE))</f>
        <v/>
      </c>
      <c r="N206" s="43" t="str">
        <f>IF(VLOOKUP($B206,'[2] Current Investment Portfolios'!$C$1:$R$65536,14)="","",VLOOKUP($B206,'[2] Current Investment Portfolios'!$C$1:$R$65536,14,FALSE))</f>
        <v/>
      </c>
      <c r="O206" s="43" t="str">
        <f>IF(VLOOKUP($B206,'[2] Current Investment Portfolios'!$C$1:$R$65536,8)="","",VLOOKUP($B206,'[2] Current Investment Portfolios'!$C$1:$R$65536,8,FALSE))</f>
        <v/>
      </c>
      <c r="P206" s="43" t="str">
        <f>IF(VLOOKUP($B206,'[2] Current Investment Portfolios'!$C$1:$R$65536,15)="","",VLOOKUP($B206,'[2] Current Investment Portfolios'!$C$1:$R$65536,15,FALSE))</f>
        <v/>
      </c>
      <c r="Q206" s="43" t="str">
        <f>IF(VLOOKUP($B206,'[2] Current Investment Portfolios'!$C$1:$R$65536,9)="","",VLOOKUP($B206,'[2] Current Investment Portfolios'!$C$1:$R$65536,9,FALSE))</f>
        <v/>
      </c>
      <c r="R206" s="43" t="str">
        <f>IF(VLOOKUP($B206,'[2] Current Investment Portfolios'!$C$1:$R$65536,16)="","",VLOOKUP($B206,'[2] Current Investment Portfolios'!$C$1:$R$65536,16,FALSE))</f>
        <v/>
      </c>
      <c r="S206" s="29">
        <f>VLOOKUP(B206,'[1]BuySell Data'!$A:$E,5,FALSE)</f>
        <v>5.0000000000000001E-3</v>
      </c>
      <c r="T206" s="27" t="str">
        <f>VLOOKUP(B206,'[1]Investment Managers'!$A:$B,2,FALSE)</f>
        <v>Pendal Institutional Limited</v>
      </c>
    </row>
    <row r="207" spans="1:237" s="2" customFormat="1" x14ac:dyDescent="0.25">
      <c r="A207" s="30" t="s">
        <v>939</v>
      </c>
      <c r="B207" s="35" t="s">
        <v>211</v>
      </c>
      <c r="C207" s="32" t="s">
        <v>873</v>
      </c>
      <c r="D207" s="29">
        <f>VLOOKUP(B207,'[1]ICR Data'!$A:$E,5,FALSE)</f>
        <v>8.5000000000000006E-3</v>
      </c>
      <c r="E207" s="43" t="e">
        <f>IF(VLOOKUP($B207,'[2] Current Investment Portfolios'!$C$1:$R$65536,3)="","",VLOOKUP($B207,'[2] Current Investment Portfolios'!$C$1:$R$65536,3,FALSE))</f>
        <v>#N/A</v>
      </c>
      <c r="F207" s="43" t="e">
        <f>IF(VLOOKUP($B207,'[2] Current Investment Portfolios'!$C$1:$R$65536,10)="","",VLOOKUP($B207,'[2] Current Investment Portfolios'!$C$1:$R$65536,10,FALSE))</f>
        <v>#N/A</v>
      </c>
      <c r="G207" s="43" t="e">
        <f>IF(VLOOKUP($B207,'[2] Current Investment Portfolios'!$C$1:$R$65536,4)="","",VLOOKUP($B207,'[2] Current Investment Portfolios'!$C$1:$R$65536,4,FALSE))</f>
        <v>#N/A</v>
      </c>
      <c r="H207" s="43" t="e">
        <f>IF(VLOOKUP($B207,'[2] Current Investment Portfolios'!$C$1:$R$65536,11)="","",VLOOKUP($B207,'[2] Current Investment Portfolios'!$C$1:$R$65536,11,FALSE))</f>
        <v>#N/A</v>
      </c>
      <c r="I207" s="43" t="e">
        <f>IF(VLOOKUP($B207,'[2] Current Investment Portfolios'!$C$1:$R$65536,5)="","",VLOOKUP($B207,'[2] Current Investment Portfolios'!$C$1:$R$65536,5,FALSE))</f>
        <v>#N/A</v>
      </c>
      <c r="J207" s="43" t="e">
        <f>IF(VLOOKUP($B207,'[2] Current Investment Portfolios'!$C$1:$R$65536,12)="","",VLOOKUP($B207,'[2] Current Investment Portfolios'!$C$1:$R$65536,12,FALSE))</f>
        <v>#N/A</v>
      </c>
      <c r="K207" s="43" t="e">
        <f>IF(VLOOKUP($B207,'[2] Current Investment Portfolios'!$C$1:$R$65536,6)="","",VLOOKUP($B207,'[2] Current Investment Portfolios'!$C$1:$R$65536,6,FALSE))</f>
        <v>#N/A</v>
      </c>
      <c r="L207" s="43" t="e">
        <f>IF(VLOOKUP($B207,'[2] Current Investment Portfolios'!$C$1:$R$65536,13)="","",VLOOKUP($B207,'[2] Current Investment Portfolios'!$C$1:$R$65536,13,FALSE))</f>
        <v>#N/A</v>
      </c>
      <c r="M207" s="43" t="e">
        <f>IF(VLOOKUP($B207,'[2] Current Investment Portfolios'!$C$1:$R$65536,7)="","",VLOOKUP($B207,'[2] Current Investment Portfolios'!$C$1:$R$65536,7,FALSE))</f>
        <v>#N/A</v>
      </c>
      <c r="N207" s="43" t="e">
        <f>IF(VLOOKUP($B207,'[2] Current Investment Portfolios'!$C$1:$R$65536,14)="","",VLOOKUP($B207,'[2] Current Investment Portfolios'!$C$1:$R$65536,14,FALSE))</f>
        <v>#N/A</v>
      </c>
      <c r="O207" s="43" t="e">
        <f>IF(VLOOKUP($B207,'[2] Current Investment Portfolios'!$C$1:$R$65536,8)="","",VLOOKUP($B207,'[2] Current Investment Portfolios'!$C$1:$R$65536,8,FALSE))</f>
        <v>#N/A</v>
      </c>
      <c r="P207" s="43" t="e">
        <f>IF(VLOOKUP($B207,'[2] Current Investment Portfolios'!$C$1:$R$65536,15)="","",VLOOKUP($B207,'[2] Current Investment Portfolios'!$C$1:$R$65536,15,FALSE))</f>
        <v>#N/A</v>
      </c>
      <c r="Q207" s="43" t="e">
        <f>IF(VLOOKUP($B207,'[2] Current Investment Portfolios'!$C$1:$R$65536,9)="","",VLOOKUP($B207,'[2] Current Investment Portfolios'!$C$1:$R$65536,9,FALSE))</f>
        <v>#N/A</v>
      </c>
      <c r="R207" s="43" t="e">
        <f>IF(VLOOKUP($B207,'[2] Current Investment Portfolios'!$C$1:$R$65536,16)="","",VLOOKUP($B207,'[2] Current Investment Portfolios'!$C$1:$R$65536,16,FALSE))</f>
        <v>#N/A</v>
      </c>
      <c r="S207" s="29">
        <f>VLOOKUP(B207,'[1]BuySell Data'!$A:$E,5,FALSE)</f>
        <v>5.0000000000000001E-3</v>
      </c>
      <c r="T207" s="27" t="str">
        <f>VLOOKUP(B207,'[1]Investment Managers'!$A:$B,2,FALSE)</f>
        <v>SG Hiscock &amp; Company Limited</v>
      </c>
    </row>
    <row r="208" spans="1:237" s="2" customFormat="1" x14ac:dyDescent="0.25">
      <c r="A208" s="30" t="s">
        <v>1034</v>
      </c>
      <c r="B208" s="35" t="s">
        <v>20</v>
      </c>
      <c r="C208" s="32" t="s">
        <v>873</v>
      </c>
      <c r="D208" s="29">
        <f>VLOOKUP(B208,'[1]ICR Data'!$A:$E,5,FALSE)</f>
        <v>7.1999999999999998E-3</v>
      </c>
      <c r="E208" s="43" t="str">
        <f>IF(VLOOKUP($B208,'[2] Current Investment Portfolios'!$C$1:$R$65536,3)="","",VLOOKUP($B208,'[2] Current Investment Portfolios'!$C$1:$R$65536,3,FALSE))</f>
        <v/>
      </c>
      <c r="F208" s="43" t="str">
        <f>IF(VLOOKUP($B208,'[2] Current Investment Portfolios'!$C$1:$R$65536,10)="","",VLOOKUP($B208,'[2] Current Investment Portfolios'!$C$1:$R$65536,10,FALSE))</f>
        <v/>
      </c>
      <c r="G208" s="43" t="str">
        <f>IF(VLOOKUP($B208,'[2] Current Investment Portfolios'!$C$1:$R$65536,4)="","",VLOOKUP($B208,'[2] Current Investment Portfolios'!$C$1:$R$65536,4,FALSE))</f>
        <v/>
      </c>
      <c r="H208" s="43" t="str">
        <f>IF(VLOOKUP($B208,'[2] Current Investment Portfolios'!$C$1:$R$65536,11)="","",VLOOKUP($B208,'[2] Current Investment Portfolios'!$C$1:$R$65536,11,FALSE))</f>
        <v/>
      </c>
      <c r="I208" s="43" t="str">
        <f>IF(VLOOKUP($B208,'[2] Current Investment Portfolios'!$C$1:$R$65536,5)="","",VLOOKUP($B208,'[2] Current Investment Portfolios'!$C$1:$R$65536,5,FALSE))</f>
        <v/>
      </c>
      <c r="J208" s="43" t="str">
        <f>IF(VLOOKUP($B208,'[2] Current Investment Portfolios'!$C$1:$R$65536,12)="","",VLOOKUP($B208,'[2] Current Investment Portfolios'!$C$1:$R$65536,12,FALSE))</f>
        <v/>
      </c>
      <c r="K208" s="43" t="str">
        <f>IF(VLOOKUP($B208,'[2] Current Investment Portfolios'!$C$1:$R$65536,6)="","",VLOOKUP($B208,'[2] Current Investment Portfolios'!$C$1:$R$65536,6,FALSE))</f>
        <v/>
      </c>
      <c r="L208" s="43" t="str">
        <f>IF(VLOOKUP($B208,'[2] Current Investment Portfolios'!$C$1:$R$65536,13)="","",VLOOKUP($B208,'[2] Current Investment Portfolios'!$C$1:$R$65536,13,FALSE))</f>
        <v/>
      </c>
      <c r="M208" s="43" t="str">
        <f>IF(VLOOKUP($B208,'[2] Current Investment Portfolios'!$C$1:$R$65536,7)="","",VLOOKUP($B208,'[2] Current Investment Portfolios'!$C$1:$R$65536,7,FALSE))</f>
        <v/>
      </c>
      <c r="N208" s="43" t="str">
        <f>IF(VLOOKUP($B208,'[2] Current Investment Portfolios'!$C$1:$R$65536,14)="","",VLOOKUP($B208,'[2] Current Investment Portfolios'!$C$1:$R$65536,14,FALSE))</f>
        <v/>
      </c>
      <c r="O208" s="43" t="str">
        <f>IF(VLOOKUP($B208,'[2] Current Investment Portfolios'!$C$1:$R$65536,8)="","",VLOOKUP($B208,'[2] Current Investment Portfolios'!$C$1:$R$65536,8,FALSE))</f>
        <v/>
      </c>
      <c r="P208" s="43" t="str">
        <f>IF(VLOOKUP($B208,'[2] Current Investment Portfolios'!$C$1:$R$65536,15)="","",VLOOKUP($B208,'[2] Current Investment Portfolios'!$C$1:$R$65536,15,FALSE))</f>
        <v/>
      </c>
      <c r="Q208" s="43" t="str">
        <f>IF(VLOOKUP($B208,'[2] Current Investment Portfolios'!$C$1:$R$65536,9)="","",VLOOKUP($B208,'[2] Current Investment Portfolios'!$C$1:$R$65536,9,FALSE))</f>
        <v/>
      </c>
      <c r="R208" s="43" t="str">
        <f>IF(VLOOKUP($B208,'[2] Current Investment Portfolios'!$C$1:$R$65536,16)="","",VLOOKUP($B208,'[2] Current Investment Portfolios'!$C$1:$R$65536,16,FALSE))</f>
        <v/>
      </c>
      <c r="S208" s="29">
        <f>VLOOKUP(B208,'[1]BuySell Data'!$A:$E,5,FALSE)</f>
        <v>5.0000000000000001E-3</v>
      </c>
      <c r="T208" s="27" t="str">
        <f>VLOOKUP(B208,'[1]Investment Managers'!$A:$B,2,FALSE)</f>
        <v>SG Hiscock &amp; Company Limited</v>
      </c>
    </row>
    <row r="209" spans="1:20" s="2" customFormat="1" x14ac:dyDescent="0.25">
      <c r="A209" s="16" t="s">
        <v>145</v>
      </c>
      <c r="B209" s="51" t="s">
        <v>146</v>
      </c>
      <c r="C209" s="32" t="s">
        <v>873</v>
      </c>
      <c r="D209" s="29">
        <f>VLOOKUP(B209,'[1]ICR Data'!$A:$E,5,FALSE)</f>
        <v>8.5000000000000006E-3</v>
      </c>
      <c r="E209" s="43" t="str">
        <f>IF(VLOOKUP($B209,'[2] Current Investment Portfolios'!$C$1:$R$65536,3)="","",VLOOKUP($B209,'[2] Current Investment Portfolios'!$C$1:$R$65536,3,FALSE))</f>
        <v/>
      </c>
      <c r="F209" s="43" t="str">
        <f>IF(VLOOKUP($B209,'[2] Current Investment Portfolios'!$C$1:$R$65536,10)="","",VLOOKUP($B209,'[2] Current Investment Portfolios'!$C$1:$R$65536,10,FALSE))</f>
        <v/>
      </c>
      <c r="G209" s="43" t="str">
        <f>IF(VLOOKUP($B209,'[2] Current Investment Portfolios'!$C$1:$R$65536,4)="","",VLOOKUP($B209,'[2] Current Investment Portfolios'!$C$1:$R$65536,4,FALSE))</f>
        <v/>
      </c>
      <c r="H209" s="43" t="str">
        <f>IF(VLOOKUP($B209,'[2] Current Investment Portfolios'!$C$1:$R$65536,11)="","",VLOOKUP($B209,'[2] Current Investment Portfolios'!$C$1:$R$65536,11,FALSE))</f>
        <v/>
      </c>
      <c r="I209" s="43" t="str">
        <f>IF(VLOOKUP($B209,'[2] Current Investment Portfolios'!$C$1:$R$65536,5)="","",VLOOKUP($B209,'[2] Current Investment Portfolios'!$C$1:$R$65536,5,FALSE))</f>
        <v/>
      </c>
      <c r="J209" s="43" t="str">
        <f>IF(VLOOKUP($B209,'[2] Current Investment Portfolios'!$C$1:$R$65536,12)="","",VLOOKUP($B209,'[2] Current Investment Portfolios'!$C$1:$R$65536,12,FALSE))</f>
        <v/>
      </c>
      <c r="K209" s="43" t="str">
        <f>IF(VLOOKUP($B209,'[2] Current Investment Portfolios'!$C$1:$R$65536,6)="","",VLOOKUP($B209,'[2] Current Investment Portfolios'!$C$1:$R$65536,6,FALSE))</f>
        <v/>
      </c>
      <c r="L209" s="43" t="str">
        <f>IF(VLOOKUP($B209,'[2] Current Investment Portfolios'!$C$1:$R$65536,13)="","",VLOOKUP($B209,'[2] Current Investment Portfolios'!$C$1:$R$65536,13,FALSE))</f>
        <v/>
      </c>
      <c r="M209" s="43" t="str">
        <f>IF(VLOOKUP($B209,'[2] Current Investment Portfolios'!$C$1:$R$65536,7)="","",VLOOKUP($B209,'[2] Current Investment Portfolios'!$C$1:$R$65536,7,FALSE))</f>
        <v/>
      </c>
      <c r="N209" s="43" t="str">
        <f>IF(VLOOKUP($B209,'[2] Current Investment Portfolios'!$C$1:$R$65536,14)="","",VLOOKUP($B209,'[2] Current Investment Portfolios'!$C$1:$R$65536,14,FALSE))</f>
        <v/>
      </c>
      <c r="O209" s="43" t="str">
        <f>IF(VLOOKUP($B209,'[2] Current Investment Portfolios'!$C$1:$R$65536,8)="","",VLOOKUP($B209,'[2] Current Investment Portfolios'!$C$1:$R$65536,8,FALSE))</f>
        <v/>
      </c>
      <c r="P209" s="43" t="str">
        <f>IF(VLOOKUP($B209,'[2] Current Investment Portfolios'!$C$1:$R$65536,15)="","",VLOOKUP($B209,'[2] Current Investment Portfolios'!$C$1:$R$65536,15,FALSE))</f>
        <v/>
      </c>
      <c r="Q209" s="43" t="str">
        <f>IF(VLOOKUP($B209,'[2] Current Investment Portfolios'!$C$1:$R$65536,9)="","",VLOOKUP($B209,'[2] Current Investment Portfolios'!$C$1:$R$65536,9,FALSE))</f>
        <v/>
      </c>
      <c r="R209" s="43" t="str">
        <f>IF(VLOOKUP($B209,'[2] Current Investment Portfolios'!$C$1:$R$65536,16)="","",VLOOKUP($B209,'[2] Current Investment Portfolios'!$C$1:$R$65536,16,FALSE))</f>
        <v/>
      </c>
      <c r="S209" s="29">
        <f>VLOOKUP(B209,'[1]BuySell Data'!$A:$E,5,FALSE)</f>
        <v>5.0000000000000001E-3</v>
      </c>
      <c r="T209" s="27" t="str">
        <f>VLOOKUP(B209,'[1]Investment Managers'!$A:$B,2,FALSE)</f>
        <v>UBS Asset Management (Australia) Ltd</v>
      </c>
    </row>
    <row r="210" spans="1:20" s="2" customFormat="1" x14ac:dyDescent="0.25">
      <c r="A210" s="16" t="s">
        <v>450</v>
      </c>
      <c r="B210" s="35" t="s">
        <v>149</v>
      </c>
      <c r="C210" s="32" t="s">
        <v>873</v>
      </c>
      <c r="D210" s="29">
        <f>VLOOKUP(B210,'[1]ICR Data'!$A:$E,5,FALSE)</f>
        <v>2.3E-3</v>
      </c>
      <c r="E210" s="43" t="str">
        <f>IF(VLOOKUP($B210,'[2] Current Investment Portfolios'!$C$1:$R$65536,3)="","",VLOOKUP($B210,'[2] Current Investment Portfolios'!$C$1:$R$65536,3,FALSE))</f>
        <v/>
      </c>
      <c r="F210" s="43" t="str">
        <f>IF(VLOOKUP($B210,'[2] Current Investment Portfolios'!$C$1:$R$65536,10)="","",VLOOKUP($B210,'[2] Current Investment Portfolios'!$C$1:$R$65536,10,FALSE))</f>
        <v/>
      </c>
      <c r="G210" s="43" t="str">
        <f>IF(VLOOKUP($B210,'[2] Current Investment Portfolios'!$C$1:$R$65536,4)="","",VLOOKUP($B210,'[2] Current Investment Portfolios'!$C$1:$R$65536,4,FALSE))</f>
        <v/>
      </c>
      <c r="H210" s="43" t="str">
        <f>IF(VLOOKUP($B210,'[2] Current Investment Portfolios'!$C$1:$R$65536,11)="","",VLOOKUP($B210,'[2] Current Investment Portfolios'!$C$1:$R$65536,11,FALSE))</f>
        <v/>
      </c>
      <c r="I210" s="43" t="str">
        <f>IF(VLOOKUP($B210,'[2] Current Investment Portfolios'!$C$1:$R$65536,5)="","",VLOOKUP($B210,'[2] Current Investment Portfolios'!$C$1:$R$65536,5,FALSE))</f>
        <v/>
      </c>
      <c r="J210" s="43" t="str">
        <f>IF(VLOOKUP($B210,'[2] Current Investment Portfolios'!$C$1:$R$65536,12)="","",VLOOKUP($B210,'[2] Current Investment Portfolios'!$C$1:$R$65536,12,FALSE))</f>
        <v/>
      </c>
      <c r="K210" s="43" t="str">
        <f>IF(VLOOKUP($B210,'[2] Current Investment Portfolios'!$C$1:$R$65536,6)="","",VLOOKUP($B210,'[2] Current Investment Portfolios'!$C$1:$R$65536,6,FALSE))</f>
        <v/>
      </c>
      <c r="L210" s="43" t="str">
        <f>IF(VLOOKUP($B210,'[2] Current Investment Portfolios'!$C$1:$R$65536,13)="","",VLOOKUP($B210,'[2] Current Investment Portfolios'!$C$1:$R$65536,13,FALSE))</f>
        <v/>
      </c>
      <c r="M210" s="43" t="str">
        <f>IF(VLOOKUP($B210,'[2] Current Investment Portfolios'!$C$1:$R$65536,7)="","",VLOOKUP($B210,'[2] Current Investment Portfolios'!$C$1:$R$65536,7,FALSE))</f>
        <v/>
      </c>
      <c r="N210" s="43" t="str">
        <f>IF(VLOOKUP($B210,'[2] Current Investment Portfolios'!$C$1:$R$65536,14)="","",VLOOKUP($B210,'[2] Current Investment Portfolios'!$C$1:$R$65536,14,FALSE))</f>
        <v/>
      </c>
      <c r="O210" s="43" t="str">
        <f>IF(VLOOKUP($B210,'[2] Current Investment Portfolios'!$C$1:$R$65536,8)="","",VLOOKUP($B210,'[2] Current Investment Portfolios'!$C$1:$R$65536,8,FALSE))</f>
        <v/>
      </c>
      <c r="P210" s="43" t="str">
        <f>IF(VLOOKUP($B210,'[2] Current Investment Portfolios'!$C$1:$R$65536,15)="","",VLOOKUP($B210,'[2] Current Investment Portfolios'!$C$1:$R$65536,15,FALSE))</f>
        <v/>
      </c>
      <c r="Q210" s="43" t="str">
        <f>IF(VLOOKUP($B210,'[2] Current Investment Portfolios'!$C$1:$R$65536,9)="","",VLOOKUP($B210,'[2] Current Investment Portfolios'!$C$1:$R$65536,9,FALSE))</f>
        <v/>
      </c>
      <c r="R210" s="43" t="str">
        <f>IF(VLOOKUP($B210,'[2] Current Investment Portfolios'!$C$1:$R$65536,16)="","",VLOOKUP($B210,'[2] Current Investment Portfolios'!$C$1:$R$65536,16,FALSE))</f>
        <v/>
      </c>
      <c r="S210" s="29">
        <f>VLOOKUP(B210,'[1]BuySell Data'!$A:$E,5,FALSE)</f>
        <v>1.1999999999999999E-3</v>
      </c>
      <c r="T210" s="27" t="str">
        <f>VLOOKUP(B210,'[1]Investment Managers'!$A:$B,2,FALSE)</f>
        <v>Vanguard Investments Australia Ltd</v>
      </c>
    </row>
    <row r="211" spans="1:20" s="2" customFormat="1" x14ac:dyDescent="0.25">
      <c r="A211" s="16" t="s">
        <v>212</v>
      </c>
      <c r="B211" s="35" t="s">
        <v>213</v>
      </c>
      <c r="C211" s="32" t="s">
        <v>873</v>
      </c>
      <c r="D211" s="29">
        <f>VLOOKUP(B211,'[1]ICR Data'!$A:$E,5,FALSE)</f>
        <v>8.1000000000000013E-3</v>
      </c>
      <c r="E211" s="43" t="str">
        <f>IF(VLOOKUP($B211,'[2] Current Investment Portfolios'!$C$1:$R$65536,3)="","",VLOOKUP($B211,'[2] Current Investment Portfolios'!$C$1:$R$65536,3,FALSE))</f>
        <v/>
      </c>
      <c r="F211" s="43" t="str">
        <f>IF(VLOOKUP($B211,'[2] Current Investment Portfolios'!$C$1:$R$65536,10)="","",VLOOKUP($B211,'[2] Current Investment Portfolios'!$C$1:$R$65536,10,FALSE))</f>
        <v/>
      </c>
      <c r="G211" s="43" t="str">
        <f>IF(VLOOKUP($B211,'[2] Current Investment Portfolios'!$C$1:$R$65536,4)="","",VLOOKUP($B211,'[2] Current Investment Portfolios'!$C$1:$R$65536,4,FALSE))</f>
        <v/>
      </c>
      <c r="H211" s="43" t="str">
        <f>IF(VLOOKUP($B211,'[2] Current Investment Portfolios'!$C$1:$R$65536,11)="","",VLOOKUP($B211,'[2] Current Investment Portfolios'!$C$1:$R$65536,11,FALSE))</f>
        <v/>
      </c>
      <c r="I211" s="43" t="str">
        <f>IF(VLOOKUP($B211,'[2] Current Investment Portfolios'!$C$1:$R$65536,5)="","",VLOOKUP($B211,'[2] Current Investment Portfolios'!$C$1:$R$65536,5,FALSE))</f>
        <v/>
      </c>
      <c r="J211" s="43" t="str">
        <f>IF(VLOOKUP($B211,'[2] Current Investment Portfolios'!$C$1:$R$65536,12)="","",VLOOKUP($B211,'[2] Current Investment Portfolios'!$C$1:$R$65536,12,FALSE))</f>
        <v/>
      </c>
      <c r="K211" s="43" t="str">
        <f>IF(VLOOKUP($B211,'[2] Current Investment Portfolios'!$C$1:$R$65536,6)="","",VLOOKUP($B211,'[2] Current Investment Portfolios'!$C$1:$R$65536,6,FALSE))</f>
        <v/>
      </c>
      <c r="L211" s="43" t="str">
        <f>IF(VLOOKUP($B211,'[2] Current Investment Portfolios'!$C$1:$R$65536,13)="","",VLOOKUP($B211,'[2] Current Investment Portfolios'!$C$1:$R$65536,13,FALSE))</f>
        <v/>
      </c>
      <c r="M211" s="43" t="str">
        <f>IF(VLOOKUP($B211,'[2] Current Investment Portfolios'!$C$1:$R$65536,7)="","",VLOOKUP($B211,'[2] Current Investment Portfolios'!$C$1:$R$65536,7,FALSE))</f>
        <v/>
      </c>
      <c r="N211" s="43" t="str">
        <f>IF(VLOOKUP($B211,'[2] Current Investment Portfolios'!$C$1:$R$65536,14)="","",VLOOKUP($B211,'[2] Current Investment Portfolios'!$C$1:$R$65536,14,FALSE))</f>
        <v/>
      </c>
      <c r="O211" s="43" t="str">
        <f>IF(VLOOKUP($B211,'[2] Current Investment Portfolios'!$C$1:$R$65536,8)="","",VLOOKUP($B211,'[2] Current Investment Portfolios'!$C$1:$R$65536,8,FALSE))</f>
        <v/>
      </c>
      <c r="P211" s="43" t="str">
        <f>IF(VLOOKUP($B211,'[2] Current Investment Portfolios'!$C$1:$R$65536,15)="","",VLOOKUP($B211,'[2] Current Investment Portfolios'!$C$1:$R$65536,15,FALSE))</f>
        <v/>
      </c>
      <c r="Q211" s="43" t="str">
        <f>IF(VLOOKUP($B211,'[2] Current Investment Portfolios'!$C$1:$R$65536,9)="","",VLOOKUP($B211,'[2] Current Investment Portfolios'!$C$1:$R$65536,9,FALSE))</f>
        <v/>
      </c>
      <c r="R211" s="43" t="str">
        <f>IF(VLOOKUP($B211,'[2] Current Investment Portfolios'!$C$1:$R$65536,16)="","",VLOOKUP($B211,'[2] Current Investment Portfolios'!$C$1:$R$65536,16,FALSE))</f>
        <v/>
      </c>
      <c r="S211" s="29">
        <f>VLOOKUP(B211,'[1]BuySell Data'!$A:$E,5,FALSE)</f>
        <v>6.0000000000000001E-3</v>
      </c>
      <c r="T211" s="27" t="str">
        <f>VLOOKUP(B211,'[1]Investment Managers'!$A:$B,2,FALSE)</f>
        <v>Renaissance Property Securities Pty Ltd</v>
      </c>
    </row>
    <row r="212" spans="1:20" s="2" customFormat="1" x14ac:dyDescent="0.25">
      <c r="A212" s="49" t="s">
        <v>67</v>
      </c>
      <c r="B212" s="35"/>
      <c r="C212" s="36"/>
      <c r="D212" s="29"/>
      <c r="E212" s="43"/>
      <c r="F212" s="43"/>
      <c r="G212" s="43"/>
      <c r="H212" s="43"/>
      <c r="I212" s="43"/>
      <c r="J212" s="43"/>
      <c r="K212" s="43"/>
      <c r="L212" s="43"/>
      <c r="M212" s="43"/>
      <c r="N212" s="43"/>
      <c r="O212" s="43"/>
      <c r="P212" s="43"/>
      <c r="Q212" s="43"/>
      <c r="R212" s="43"/>
      <c r="S212" s="29" t="s">
        <v>300</v>
      </c>
      <c r="T212" s="27"/>
    </row>
    <row r="213" spans="1:20" s="2" customFormat="1" x14ac:dyDescent="0.25">
      <c r="A213" s="16" t="s">
        <v>214</v>
      </c>
      <c r="B213" s="35" t="s">
        <v>215</v>
      </c>
      <c r="C213" s="32" t="s">
        <v>873</v>
      </c>
      <c r="D213" s="29">
        <f>VLOOKUP(B213,'[1]ICR Data'!$A:$E,5,FALSE)</f>
        <v>9.8999999999999991E-3</v>
      </c>
      <c r="E213" s="43" t="e">
        <f>IF(VLOOKUP($B213,'[2] Current Investment Portfolios'!$C$1:$R$65536,3)="","",VLOOKUP($B213,'[2] Current Investment Portfolios'!$C$1:$R$65536,3,FALSE))</f>
        <v>#N/A</v>
      </c>
      <c r="F213" s="43" t="e">
        <f>IF(VLOOKUP($B213,'[2] Current Investment Portfolios'!$C$1:$R$65536,10)="","",VLOOKUP($B213,'[2] Current Investment Portfolios'!$C$1:$R$65536,10,FALSE))</f>
        <v>#N/A</v>
      </c>
      <c r="G213" s="43" t="e">
        <f>IF(VLOOKUP($B213,'[2] Current Investment Portfolios'!$C$1:$R$65536,4)="","",VLOOKUP($B213,'[2] Current Investment Portfolios'!$C$1:$R$65536,4,FALSE))</f>
        <v>#N/A</v>
      </c>
      <c r="H213" s="43" t="e">
        <f>IF(VLOOKUP($B213,'[2] Current Investment Portfolios'!$C$1:$R$65536,11)="","",VLOOKUP($B213,'[2] Current Investment Portfolios'!$C$1:$R$65536,11,FALSE))</f>
        <v>#N/A</v>
      </c>
      <c r="I213" s="43" t="e">
        <f>IF(VLOOKUP($B213,'[2] Current Investment Portfolios'!$C$1:$R$65536,5)="","",VLOOKUP($B213,'[2] Current Investment Portfolios'!$C$1:$R$65536,5,FALSE))</f>
        <v>#N/A</v>
      </c>
      <c r="J213" s="43" t="e">
        <f>IF(VLOOKUP($B213,'[2] Current Investment Portfolios'!$C$1:$R$65536,12)="","",VLOOKUP($B213,'[2] Current Investment Portfolios'!$C$1:$R$65536,12,FALSE))</f>
        <v>#N/A</v>
      </c>
      <c r="K213" s="43" t="e">
        <f>IF(VLOOKUP($B213,'[2] Current Investment Portfolios'!$C$1:$R$65536,6)="","",VLOOKUP($B213,'[2] Current Investment Portfolios'!$C$1:$R$65536,6,FALSE))</f>
        <v>#N/A</v>
      </c>
      <c r="L213" s="43" t="e">
        <f>IF(VLOOKUP($B213,'[2] Current Investment Portfolios'!$C$1:$R$65536,13)="","",VLOOKUP($B213,'[2] Current Investment Portfolios'!$C$1:$R$65536,13,FALSE))</f>
        <v>#N/A</v>
      </c>
      <c r="M213" s="43" t="e">
        <f>IF(VLOOKUP($B213,'[2] Current Investment Portfolios'!$C$1:$R$65536,7)="","",VLOOKUP($B213,'[2] Current Investment Portfolios'!$C$1:$R$65536,7,FALSE))</f>
        <v>#N/A</v>
      </c>
      <c r="N213" s="43" t="e">
        <f>IF(VLOOKUP($B213,'[2] Current Investment Portfolios'!$C$1:$R$65536,14)="","",VLOOKUP($B213,'[2] Current Investment Portfolios'!$C$1:$R$65536,14,FALSE))</f>
        <v>#N/A</v>
      </c>
      <c r="O213" s="43" t="e">
        <f>IF(VLOOKUP($B213,'[2] Current Investment Portfolios'!$C$1:$R$65536,8)="","",VLOOKUP($B213,'[2] Current Investment Portfolios'!$C$1:$R$65536,8,FALSE))</f>
        <v>#N/A</v>
      </c>
      <c r="P213" s="43" t="e">
        <f>IF(VLOOKUP($B213,'[2] Current Investment Portfolios'!$C$1:$R$65536,15)="","",VLOOKUP($B213,'[2] Current Investment Portfolios'!$C$1:$R$65536,15,FALSE))</f>
        <v>#N/A</v>
      </c>
      <c r="Q213" s="43" t="e">
        <f>IF(VLOOKUP($B213,'[2] Current Investment Portfolios'!$C$1:$R$65536,9)="","",VLOOKUP($B213,'[2] Current Investment Portfolios'!$C$1:$R$65536,9,FALSE))</f>
        <v>#N/A</v>
      </c>
      <c r="R213" s="43" t="e">
        <f>IF(VLOOKUP($B213,'[2] Current Investment Portfolios'!$C$1:$R$65536,16)="","",VLOOKUP($B213,'[2] Current Investment Portfolios'!$C$1:$R$65536,16,FALSE))</f>
        <v>#N/A</v>
      </c>
      <c r="S213" s="29">
        <f>VLOOKUP(B213,'[1]BuySell Data'!$A:$E,5,FALSE)</f>
        <v>3.0000000000000001E-3</v>
      </c>
      <c r="T213" s="27" t="str">
        <f>VLOOKUP(B213,'[1]Investment Managers'!$A:$B,2,FALSE)</f>
        <v>AMP Capital Investors (NZ)</v>
      </c>
    </row>
    <row r="214" spans="1:20" s="2" customFormat="1" x14ac:dyDescent="0.25">
      <c r="A214" s="16" t="s">
        <v>1341</v>
      </c>
      <c r="B214" s="35" t="s">
        <v>216</v>
      </c>
      <c r="C214" s="32" t="s">
        <v>873</v>
      </c>
      <c r="D214" s="29">
        <f>VLOOKUP(B214,'[1]ICR Data'!$A:$E,5,FALSE)</f>
        <v>1.0200000000000001E-2</v>
      </c>
      <c r="E214" s="43" t="e">
        <f>IF(VLOOKUP($B214,'[2] Current Investment Portfolios'!$C$1:$R$65536,3)="","",VLOOKUP($B214,'[2] Current Investment Portfolios'!$C$1:$R$65536,3,FALSE))</f>
        <v>#N/A</v>
      </c>
      <c r="F214" s="43" t="e">
        <f>IF(VLOOKUP($B214,'[2] Current Investment Portfolios'!$C$1:$R$65536,10)="","",VLOOKUP($B214,'[2] Current Investment Portfolios'!$C$1:$R$65536,10,FALSE))</f>
        <v>#N/A</v>
      </c>
      <c r="G214" s="43" t="e">
        <f>IF(VLOOKUP($B214,'[2] Current Investment Portfolios'!$C$1:$R$65536,4)="","",VLOOKUP($B214,'[2] Current Investment Portfolios'!$C$1:$R$65536,4,FALSE))</f>
        <v>#N/A</v>
      </c>
      <c r="H214" s="43" t="e">
        <f>IF(VLOOKUP($B214,'[2] Current Investment Portfolios'!$C$1:$R$65536,11)="","",VLOOKUP($B214,'[2] Current Investment Portfolios'!$C$1:$R$65536,11,FALSE))</f>
        <v>#N/A</v>
      </c>
      <c r="I214" s="43" t="e">
        <f>IF(VLOOKUP($B214,'[2] Current Investment Portfolios'!$C$1:$R$65536,5)="","",VLOOKUP($B214,'[2] Current Investment Portfolios'!$C$1:$R$65536,5,FALSE))</f>
        <v>#N/A</v>
      </c>
      <c r="J214" s="43" t="e">
        <f>IF(VLOOKUP($B214,'[2] Current Investment Portfolios'!$C$1:$R$65536,12)="","",VLOOKUP($B214,'[2] Current Investment Portfolios'!$C$1:$R$65536,12,FALSE))</f>
        <v>#N/A</v>
      </c>
      <c r="K214" s="43" t="e">
        <f>IF(VLOOKUP($B214,'[2] Current Investment Portfolios'!$C$1:$R$65536,6)="","",VLOOKUP($B214,'[2] Current Investment Portfolios'!$C$1:$R$65536,6,FALSE))</f>
        <v>#N/A</v>
      </c>
      <c r="L214" s="43" t="e">
        <f>IF(VLOOKUP($B214,'[2] Current Investment Portfolios'!$C$1:$R$65536,13)="","",VLOOKUP($B214,'[2] Current Investment Portfolios'!$C$1:$R$65536,13,FALSE))</f>
        <v>#N/A</v>
      </c>
      <c r="M214" s="43" t="e">
        <f>IF(VLOOKUP($B214,'[2] Current Investment Portfolios'!$C$1:$R$65536,7)="","",VLOOKUP($B214,'[2] Current Investment Portfolios'!$C$1:$R$65536,7,FALSE))</f>
        <v>#N/A</v>
      </c>
      <c r="N214" s="43" t="e">
        <f>IF(VLOOKUP($B214,'[2] Current Investment Portfolios'!$C$1:$R$65536,14)="","",VLOOKUP($B214,'[2] Current Investment Portfolios'!$C$1:$R$65536,14,FALSE))</f>
        <v>#N/A</v>
      </c>
      <c r="O214" s="43" t="e">
        <f>IF(VLOOKUP($B214,'[2] Current Investment Portfolios'!$C$1:$R$65536,8)="","",VLOOKUP($B214,'[2] Current Investment Portfolios'!$C$1:$R$65536,8,FALSE))</f>
        <v>#N/A</v>
      </c>
      <c r="P214" s="43" t="e">
        <f>IF(VLOOKUP($B214,'[2] Current Investment Portfolios'!$C$1:$R$65536,15)="","",VLOOKUP($B214,'[2] Current Investment Portfolios'!$C$1:$R$65536,15,FALSE))</f>
        <v>#N/A</v>
      </c>
      <c r="Q214" s="43" t="e">
        <f>IF(VLOOKUP($B214,'[2] Current Investment Portfolios'!$C$1:$R$65536,9)="","",VLOOKUP($B214,'[2] Current Investment Portfolios'!$C$1:$R$65536,9,FALSE))</f>
        <v>#N/A</v>
      </c>
      <c r="R214" s="43" t="e">
        <f>IF(VLOOKUP($B214,'[2] Current Investment Portfolios'!$C$1:$R$65536,16)="","",VLOOKUP($B214,'[2] Current Investment Portfolios'!$C$1:$R$65536,16,FALSE))</f>
        <v>#N/A</v>
      </c>
      <c r="S214" s="29">
        <f>VLOOKUP(B214,'[1]BuySell Data'!$A:$E,5,FALSE)</f>
        <v>2E-3</v>
      </c>
      <c r="T214" s="27" t="str">
        <f>VLOOKUP(B214,'[1]Investment Managers'!$A:$B,2,FALSE)</f>
        <v>First Sentier Investors (Australia) Services Pty Limited</v>
      </c>
    </row>
    <row r="215" spans="1:20" x14ac:dyDescent="0.25">
      <c r="A215" s="176" t="s">
        <v>888</v>
      </c>
      <c r="B215" s="75" t="s">
        <v>837</v>
      </c>
      <c r="C215" s="76" t="s">
        <v>873</v>
      </c>
      <c r="D215" s="29">
        <f>VLOOKUP(B215,'[1]ICR Data'!$A:$E,5,FALSE)</f>
        <v>3.7000000000000002E-3</v>
      </c>
      <c r="E215" s="43" t="str">
        <f>IF(VLOOKUP($B215,'[2] Current Investment Portfolios'!$C$1:$R$65536,3)="","",VLOOKUP($B215,'[2] Current Investment Portfolios'!$C$1:$R$65536,3,FALSE))</f>
        <v/>
      </c>
      <c r="F215" s="43" t="str">
        <f>IF(VLOOKUP($B215,'[2] Current Investment Portfolios'!$C$1:$R$65536,10)="","",VLOOKUP($B215,'[2] Current Investment Portfolios'!$C$1:$R$65536,10,FALSE))</f>
        <v/>
      </c>
      <c r="G215" s="43" t="str">
        <f>IF(VLOOKUP($B215,'[2] Current Investment Portfolios'!$C$1:$R$65536,4)="","",VLOOKUP($B215,'[2] Current Investment Portfolios'!$C$1:$R$65536,4,FALSE))</f>
        <v/>
      </c>
      <c r="H215" s="43" t="str">
        <f>IF(VLOOKUP($B215,'[2] Current Investment Portfolios'!$C$1:$R$65536,11)="","",VLOOKUP($B215,'[2] Current Investment Portfolios'!$C$1:$R$65536,11,FALSE))</f>
        <v/>
      </c>
      <c r="I215" s="43" t="str">
        <f>IF(VLOOKUP($B215,'[2] Current Investment Portfolios'!$C$1:$R$65536,5)="","",VLOOKUP($B215,'[2] Current Investment Portfolios'!$C$1:$R$65536,5,FALSE))</f>
        <v/>
      </c>
      <c r="J215" s="43" t="str">
        <f>IF(VLOOKUP($B215,'[2] Current Investment Portfolios'!$C$1:$R$65536,12)="","",VLOOKUP($B215,'[2] Current Investment Portfolios'!$C$1:$R$65536,12,FALSE))</f>
        <v/>
      </c>
      <c r="K215" s="43" t="str">
        <f>IF(VLOOKUP($B215,'[2] Current Investment Portfolios'!$C$1:$R$65536,6)="","",VLOOKUP($B215,'[2] Current Investment Portfolios'!$C$1:$R$65536,6,FALSE))</f>
        <v/>
      </c>
      <c r="L215" s="43" t="str">
        <f>IF(VLOOKUP($B215,'[2] Current Investment Portfolios'!$C$1:$R$65536,13)="","",VLOOKUP($B215,'[2] Current Investment Portfolios'!$C$1:$R$65536,13,FALSE))</f>
        <v/>
      </c>
      <c r="M215" s="43" t="str">
        <f>IF(VLOOKUP($B215,'[2] Current Investment Portfolios'!$C$1:$R$65536,7)="","",VLOOKUP($B215,'[2] Current Investment Portfolios'!$C$1:$R$65536,7,FALSE))</f>
        <v/>
      </c>
      <c r="N215" s="43" t="str">
        <f>IF(VLOOKUP($B215,'[2] Current Investment Portfolios'!$C$1:$R$65536,14)="","",VLOOKUP($B215,'[2] Current Investment Portfolios'!$C$1:$R$65536,14,FALSE))</f>
        <v/>
      </c>
      <c r="O215" s="43" t="str">
        <f>IF(VLOOKUP($B215,'[2] Current Investment Portfolios'!$C$1:$R$65536,8)="","",VLOOKUP($B215,'[2] Current Investment Portfolios'!$C$1:$R$65536,8,FALSE))</f>
        <v/>
      </c>
      <c r="P215" s="43" t="str">
        <f>IF(VLOOKUP($B215,'[2] Current Investment Portfolios'!$C$1:$R$65536,15)="","",VLOOKUP($B215,'[2] Current Investment Portfolios'!$C$1:$R$65536,15,FALSE))</f>
        <v/>
      </c>
      <c r="Q215" s="43" t="str">
        <f>IF(VLOOKUP($B215,'[2] Current Investment Portfolios'!$C$1:$R$65536,9)="","",VLOOKUP($B215,'[2] Current Investment Portfolios'!$C$1:$R$65536,9,FALSE))</f>
        <v/>
      </c>
      <c r="R215" s="43" t="str">
        <f>IF(VLOOKUP($B215,'[2] Current Investment Portfolios'!$C$1:$R$65536,16)="","",VLOOKUP($B215,'[2] Current Investment Portfolios'!$C$1:$R$65536,16,FALSE))</f>
        <v/>
      </c>
      <c r="S215" s="29">
        <f>VLOOKUP(B215,'[1]BuySell Data'!$A:$E,5,FALSE)</f>
        <v>2E-3</v>
      </c>
      <c r="T215" s="27" t="str">
        <f>VLOOKUP(B215,'[1]Investment Managers'!$A:$B,2,FALSE)</f>
        <v>DFA Australia Limited</v>
      </c>
    </row>
    <row r="216" spans="1:20" x14ac:dyDescent="0.25">
      <c r="A216" s="57" t="s">
        <v>1579</v>
      </c>
      <c r="B216" s="35" t="s">
        <v>1567</v>
      </c>
      <c r="C216" s="76" t="s">
        <v>873</v>
      </c>
      <c r="D216" s="29">
        <v>3.7000000000000002E-3</v>
      </c>
      <c r="E216" s="43">
        <v>0</v>
      </c>
      <c r="F216" s="43">
        <v>0.05</v>
      </c>
      <c r="G216" s="43">
        <v>0</v>
      </c>
      <c r="H216" s="43">
        <v>0</v>
      </c>
      <c r="I216" s="43">
        <v>0</v>
      </c>
      <c r="J216" s="43">
        <v>0</v>
      </c>
      <c r="K216" s="43">
        <v>0</v>
      </c>
      <c r="L216" s="43">
        <v>0</v>
      </c>
      <c r="M216" s="43">
        <v>0</v>
      </c>
      <c r="N216" s="43">
        <v>0</v>
      </c>
      <c r="O216" s="43">
        <v>0.95</v>
      </c>
      <c r="P216" s="43">
        <v>1</v>
      </c>
      <c r="Q216" s="43">
        <v>0</v>
      </c>
      <c r="R216" s="43">
        <v>0</v>
      </c>
      <c r="S216" s="29">
        <v>2E-3</v>
      </c>
      <c r="T216" s="27" t="s">
        <v>1052</v>
      </c>
    </row>
    <row r="217" spans="1:20" s="2" customFormat="1" x14ac:dyDescent="0.25">
      <c r="A217" s="30" t="s">
        <v>390</v>
      </c>
      <c r="B217" s="35" t="s">
        <v>39</v>
      </c>
      <c r="C217" s="32" t="s">
        <v>873</v>
      </c>
      <c r="D217" s="29">
        <f>VLOOKUP(B217,'[1]ICR Data'!$A:$E,5,FALSE)</f>
        <v>1.1000000000000001E-2</v>
      </c>
      <c r="E217" s="43" t="e">
        <f>IF(VLOOKUP($B217,'[2] Current Investment Portfolios'!$C$1:$R$65536,3)="","",VLOOKUP($B217,'[2] Current Investment Portfolios'!$C$1:$R$65536,3,FALSE))</f>
        <v>#N/A</v>
      </c>
      <c r="F217" s="43" t="e">
        <f>IF(VLOOKUP($B217,'[2] Current Investment Portfolios'!$C$1:$R$65536,10)="","",VLOOKUP($B217,'[2] Current Investment Portfolios'!$C$1:$R$65536,10,FALSE))</f>
        <v>#N/A</v>
      </c>
      <c r="G217" s="43" t="e">
        <f>IF(VLOOKUP($B217,'[2] Current Investment Portfolios'!$C$1:$R$65536,4)="","",VLOOKUP($B217,'[2] Current Investment Portfolios'!$C$1:$R$65536,4,FALSE))</f>
        <v>#N/A</v>
      </c>
      <c r="H217" s="43" t="e">
        <f>IF(VLOOKUP($B217,'[2] Current Investment Portfolios'!$C$1:$R$65536,11)="","",VLOOKUP($B217,'[2] Current Investment Portfolios'!$C$1:$R$65536,11,FALSE))</f>
        <v>#N/A</v>
      </c>
      <c r="I217" s="43" t="e">
        <f>IF(VLOOKUP($B217,'[2] Current Investment Portfolios'!$C$1:$R$65536,5)="","",VLOOKUP($B217,'[2] Current Investment Portfolios'!$C$1:$R$65536,5,FALSE))</f>
        <v>#N/A</v>
      </c>
      <c r="J217" s="43" t="e">
        <f>IF(VLOOKUP($B217,'[2] Current Investment Portfolios'!$C$1:$R$65536,12)="","",VLOOKUP($B217,'[2] Current Investment Portfolios'!$C$1:$R$65536,12,FALSE))</f>
        <v>#N/A</v>
      </c>
      <c r="K217" s="43" t="e">
        <f>IF(VLOOKUP($B217,'[2] Current Investment Portfolios'!$C$1:$R$65536,6)="","",VLOOKUP($B217,'[2] Current Investment Portfolios'!$C$1:$R$65536,6,FALSE))</f>
        <v>#N/A</v>
      </c>
      <c r="L217" s="43" t="e">
        <f>IF(VLOOKUP($B217,'[2] Current Investment Portfolios'!$C$1:$R$65536,13)="","",VLOOKUP($B217,'[2] Current Investment Portfolios'!$C$1:$R$65536,13,FALSE))</f>
        <v>#N/A</v>
      </c>
      <c r="M217" s="43" t="e">
        <f>IF(VLOOKUP($B217,'[2] Current Investment Portfolios'!$C$1:$R$65536,7)="","",VLOOKUP($B217,'[2] Current Investment Portfolios'!$C$1:$R$65536,7,FALSE))</f>
        <v>#N/A</v>
      </c>
      <c r="N217" s="43" t="e">
        <f>IF(VLOOKUP($B217,'[2] Current Investment Portfolios'!$C$1:$R$65536,14)="","",VLOOKUP($B217,'[2] Current Investment Portfolios'!$C$1:$R$65536,14,FALSE))</f>
        <v>#N/A</v>
      </c>
      <c r="O217" s="43" t="e">
        <f>IF(VLOOKUP($B217,'[2] Current Investment Portfolios'!$C$1:$R$65536,8)="","",VLOOKUP($B217,'[2] Current Investment Portfolios'!$C$1:$R$65536,8,FALSE))</f>
        <v>#N/A</v>
      </c>
      <c r="P217" s="43" t="e">
        <f>IF(VLOOKUP($B217,'[2] Current Investment Portfolios'!$C$1:$R$65536,15)="","",VLOOKUP($B217,'[2] Current Investment Portfolios'!$C$1:$R$65536,15,FALSE))</f>
        <v>#N/A</v>
      </c>
      <c r="Q217" s="43" t="e">
        <f>IF(VLOOKUP($B217,'[2] Current Investment Portfolios'!$C$1:$R$65536,9)="","",VLOOKUP($B217,'[2] Current Investment Portfolios'!$C$1:$R$65536,9,FALSE))</f>
        <v>#N/A</v>
      </c>
      <c r="R217" s="43" t="e">
        <f>IF(VLOOKUP($B217,'[2] Current Investment Portfolios'!$C$1:$R$65536,16)="","",VLOOKUP($B217,'[2] Current Investment Portfolios'!$C$1:$R$65536,16,FALSE))</f>
        <v>#N/A</v>
      </c>
      <c r="S217" s="29">
        <f>VLOOKUP(B217,'[1]BuySell Data'!$A:$E,5,FALSE)</f>
        <v>6.0000000000000001E-3</v>
      </c>
      <c r="T217" s="27" t="str">
        <f>VLOOKUP(B217,'[1]Investment Managers'!$A:$B,2,FALSE)</f>
        <v>RREEF Alternative Investments</v>
      </c>
    </row>
    <row r="218" spans="1:20" s="2" customFormat="1" x14ac:dyDescent="0.25">
      <c r="A218" s="30" t="s">
        <v>1175</v>
      </c>
      <c r="B218" s="35" t="s">
        <v>1174</v>
      </c>
      <c r="C218" s="32" t="s">
        <v>873</v>
      </c>
      <c r="D218" s="29">
        <f>VLOOKUP(B218,'[1]ICR Data'!$A:$E,5,FALSE)</f>
        <v>1.38E-2</v>
      </c>
      <c r="E218" s="43" t="e">
        <f>IF(VLOOKUP($B218,'[2] Current Investment Portfolios'!$C$1:$R$65536,3)="","",VLOOKUP($B218,'[2] Current Investment Portfolios'!$C$1:$R$65536,3,FALSE))</f>
        <v>#N/A</v>
      </c>
      <c r="F218" s="43" t="e">
        <f>IF(VLOOKUP($B218,'[2] Current Investment Portfolios'!$C$1:$R$65536,10)="","",VLOOKUP($B218,'[2] Current Investment Portfolios'!$C$1:$R$65536,10,FALSE))</f>
        <v>#N/A</v>
      </c>
      <c r="G218" s="43" t="e">
        <f>IF(VLOOKUP($B218,'[2] Current Investment Portfolios'!$C$1:$R$65536,4)="","",VLOOKUP($B218,'[2] Current Investment Portfolios'!$C$1:$R$65536,4,FALSE))</f>
        <v>#N/A</v>
      </c>
      <c r="H218" s="43" t="e">
        <f>IF(VLOOKUP($B218,'[2] Current Investment Portfolios'!$C$1:$R$65536,11)="","",VLOOKUP($B218,'[2] Current Investment Portfolios'!$C$1:$R$65536,11,FALSE))</f>
        <v>#N/A</v>
      </c>
      <c r="I218" s="43" t="e">
        <f>IF(VLOOKUP($B218,'[2] Current Investment Portfolios'!$C$1:$R$65536,5)="","",VLOOKUP($B218,'[2] Current Investment Portfolios'!$C$1:$R$65536,5,FALSE))</f>
        <v>#N/A</v>
      </c>
      <c r="J218" s="43" t="e">
        <f>IF(VLOOKUP($B218,'[2] Current Investment Portfolios'!$C$1:$R$65536,12)="","",VLOOKUP($B218,'[2] Current Investment Portfolios'!$C$1:$R$65536,12,FALSE))</f>
        <v>#N/A</v>
      </c>
      <c r="K218" s="43" t="e">
        <f>IF(VLOOKUP($B218,'[2] Current Investment Portfolios'!$C$1:$R$65536,6)="","",VLOOKUP($B218,'[2] Current Investment Portfolios'!$C$1:$R$65536,6,FALSE))</f>
        <v>#N/A</v>
      </c>
      <c r="L218" s="43" t="e">
        <f>IF(VLOOKUP($B218,'[2] Current Investment Portfolios'!$C$1:$R$65536,13)="","",VLOOKUP($B218,'[2] Current Investment Portfolios'!$C$1:$R$65536,13,FALSE))</f>
        <v>#N/A</v>
      </c>
      <c r="M218" s="43" t="e">
        <f>IF(VLOOKUP($B218,'[2] Current Investment Portfolios'!$C$1:$R$65536,7)="","",VLOOKUP($B218,'[2] Current Investment Portfolios'!$C$1:$R$65536,7,FALSE))</f>
        <v>#N/A</v>
      </c>
      <c r="N218" s="43" t="e">
        <f>IF(VLOOKUP($B218,'[2] Current Investment Portfolios'!$C$1:$R$65536,14)="","",VLOOKUP($B218,'[2] Current Investment Portfolios'!$C$1:$R$65536,14,FALSE))</f>
        <v>#N/A</v>
      </c>
      <c r="O218" s="43" t="e">
        <f>IF(VLOOKUP($B218,'[2] Current Investment Portfolios'!$C$1:$R$65536,8)="","",VLOOKUP($B218,'[2] Current Investment Portfolios'!$C$1:$R$65536,8,FALSE))</f>
        <v>#N/A</v>
      </c>
      <c r="P218" s="43" t="e">
        <f>IF(VLOOKUP($B218,'[2] Current Investment Portfolios'!$C$1:$R$65536,15)="","",VLOOKUP($B218,'[2] Current Investment Portfolios'!$C$1:$R$65536,15,FALSE))</f>
        <v>#N/A</v>
      </c>
      <c r="Q218" s="43" t="e">
        <f>IF(VLOOKUP($B218,'[2] Current Investment Portfolios'!$C$1:$R$65536,9)="","",VLOOKUP($B218,'[2] Current Investment Portfolios'!$C$1:$R$65536,9,FALSE))</f>
        <v>#N/A</v>
      </c>
      <c r="R218" s="43" t="e">
        <f>IF(VLOOKUP($B218,'[2] Current Investment Portfolios'!$C$1:$R$65536,16)="","",VLOOKUP($B218,'[2] Current Investment Portfolios'!$C$1:$R$65536,16,FALSE))</f>
        <v>#N/A</v>
      </c>
      <c r="S218" s="29">
        <f>VLOOKUP(B218,'[1]BuySell Data'!$A:$E,5,FALSE)</f>
        <v>4.0000000000000001E-3</v>
      </c>
      <c r="T218" s="27" t="str">
        <f>VLOOKUP(B218,'[1]Investment Managers'!$A:$B,2,FALSE)</f>
        <v>Quay Global Investors Pty Ltd</v>
      </c>
    </row>
    <row r="219" spans="1:20" s="2" customFormat="1" x14ac:dyDescent="0.25">
      <c r="A219" s="30" t="s">
        <v>397</v>
      </c>
      <c r="B219" s="35" t="s">
        <v>398</v>
      </c>
      <c r="C219" s="32" t="s">
        <v>873</v>
      </c>
      <c r="D219" s="29">
        <f>VLOOKUP(B219,'[1]ICR Data'!$A:$E,5,FALSE)</f>
        <v>8.0000000000000002E-3</v>
      </c>
      <c r="E219" s="43" t="str">
        <f>IF(VLOOKUP($B219,'[2] Current Investment Portfolios'!$C$1:$R$65536,3)="","",VLOOKUP($B219,'[2] Current Investment Portfolios'!$C$1:$R$65536,3,FALSE))</f>
        <v/>
      </c>
      <c r="F219" s="43" t="str">
        <f>IF(VLOOKUP($B219,'[2] Current Investment Portfolios'!$C$1:$R$65536,10)="","",VLOOKUP($B219,'[2] Current Investment Portfolios'!$C$1:$R$65536,10,FALSE))</f>
        <v/>
      </c>
      <c r="G219" s="43" t="str">
        <f>IF(VLOOKUP($B219,'[2] Current Investment Portfolios'!$C$1:$R$65536,4)="","",VLOOKUP($B219,'[2] Current Investment Portfolios'!$C$1:$R$65536,4,FALSE))</f>
        <v/>
      </c>
      <c r="H219" s="43" t="str">
        <f>IF(VLOOKUP($B219,'[2] Current Investment Portfolios'!$C$1:$R$65536,11)="","",VLOOKUP($B219,'[2] Current Investment Portfolios'!$C$1:$R$65536,11,FALSE))</f>
        <v/>
      </c>
      <c r="I219" s="43" t="str">
        <f>IF(VLOOKUP($B219,'[2] Current Investment Portfolios'!$C$1:$R$65536,5)="","",VLOOKUP($B219,'[2] Current Investment Portfolios'!$C$1:$R$65536,5,FALSE))</f>
        <v/>
      </c>
      <c r="J219" s="43" t="str">
        <f>IF(VLOOKUP($B219,'[2] Current Investment Portfolios'!$C$1:$R$65536,12)="","",VLOOKUP($B219,'[2] Current Investment Portfolios'!$C$1:$R$65536,12,FALSE))</f>
        <v/>
      </c>
      <c r="K219" s="43" t="str">
        <f>IF(VLOOKUP($B219,'[2] Current Investment Portfolios'!$C$1:$R$65536,6)="","",VLOOKUP($B219,'[2] Current Investment Portfolios'!$C$1:$R$65536,6,FALSE))</f>
        <v/>
      </c>
      <c r="L219" s="43" t="str">
        <f>IF(VLOOKUP($B219,'[2] Current Investment Portfolios'!$C$1:$R$65536,13)="","",VLOOKUP($B219,'[2] Current Investment Portfolios'!$C$1:$R$65536,13,FALSE))</f>
        <v/>
      </c>
      <c r="M219" s="43" t="str">
        <f>IF(VLOOKUP($B219,'[2] Current Investment Portfolios'!$C$1:$R$65536,7)="","",VLOOKUP($B219,'[2] Current Investment Portfolios'!$C$1:$R$65536,7,FALSE))</f>
        <v/>
      </c>
      <c r="N219" s="43" t="str">
        <f>IF(VLOOKUP($B219,'[2] Current Investment Portfolios'!$C$1:$R$65536,14)="","",VLOOKUP($B219,'[2] Current Investment Portfolios'!$C$1:$R$65536,14,FALSE))</f>
        <v/>
      </c>
      <c r="O219" s="43" t="str">
        <f>IF(VLOOKUP($B219,'[2] Current Investment Portfolios'!$C$1:$R$65536,8)="","",VLOOKUP($B219,'[2] Current Investment Portfolios'!$C$1:$R$65536,8,FALSE))</f>
        <v/>
      </c>
      <c r="P219" s="43" t="str">
        <f>IF(VLOOKUP($B219,'[2] Current Investment Portfolios'!$C$1:$R$65536,15)="","",VLOOKUP($B219,'[2] Current Investment Portfolios'!$C$1:$R$65536,15,FALSE))</f>
        <v/>
      </c>
      <c r="Q219" s="43" t="str">
        <f>IF(VLOOKUP($B219,'[2] Current Investment Portfolios'!$C$1:$R$65536,9)="","",VLOOKUP($B219,'[2] Current Investment Portfolios'!$C$1:$R$65536,9,FALSE))</f>
        <v/>
      </c>
      <c r="R219" s="43" t="str">
        <f>IF(VLOOKUP($B219,'[2] Current Investment Portfolios'!$C$1:$R$65536,16)="","",VLOOKUP($B219,'[2] Current Investment Portfolios'!$C$1:$R$65536,16,FALSE))</f>
        <v/>
      </c>
      <c r="S219" s="29">
        <f>VLOOKUP(B219,'[1]BuySell Data'!$A:$E,5,FALSE)</f>
        <v>4.0000000000000001E-3</v>
      </c>
      <c r="T219" s="27" t="str">
        <f>VLOOKUP(B219,'[1]Investment Managers'!$A:$B,2,FALSE)</f>
        <v>Resolution Capital Limited</v>
      </c>
    </row>
    <row r="220" spans="1:20" s="2" customFormat="1" x14ac:dyDescent="0.25">
      <c r="A220" s="30" t="s">
        <v>1276</v>
      </c>
      <c r="B220" s="35" t="s">
        <v>1268</v>
      </c>
      <c r="C220" s="32" t="s">
        <v>873</v>
      </c>
      <c r="D220" s="29">
        <f>VLOOKUP(B220,'[1]ICR Data'!$A:$E,5,FALSE)</f>
        <v>1.0500000000000001E-2</v>
      </c>
      <c r="E220" s="43" t="e">
        <f>IF(VLOOKUP($B220,'[2] Current Investment Portfolios'!$C$1:$R$65536,3)="","",VLOOKUP($B220,'[2] Current Investment Portfolios'!$C$1:$R$65536,3,FALSE))</f>
        <v>#N/A</v>
      </c>
      <c r="F220" s="43" t="e">
        <f>IF(VLOOKUP($B220,'[2] Current Investment Portfolios'!$C$1:$R$65536,10)="","",VLOOKUP($B220,'[2] Current Investment Portfolios'!$C$1:$R$65536,10,FALSE))</f>
        <v>#N/A</v>
      </c>
      <c r="G220" s="43" t="e">
        <f>IF(VLOOKUP($B220,'[2] Current Investment Portfolios'!$C$1:$R$65536,4)="","",VLOOKUP($B220,'[2] Current Investment Portfolios'!$C$1:$R$65536,4,FALSE))</f>
        <v>#N/A</v>
      </c>
      <c r="H220" s="43" t="e">
        <f>IF(VLOOKUP($B220,'[2] Current Investment Portfolios'!$C$1:$R$65536,11)="","",VLOOKUP($B220,'[2] Current Investment Portfolios'!$C$1:$R$65536,11,FALSE))</f>
        <v>#N/A</v>
      </c>
      <c r="I220" s="43" t="e">
        <f>IF(VLOOKUP($B220,'[2] Current Investment Portfolios'!$C$1:$R$65536,5)="","",VLOOKUP($B220,'[2] Current Investment Portfolios'!$C$1:$R$65536,5,FALSE))</f>
        <v>#N/A</v>
      </c>
      <c r="J220" s="43" t="e">
        <f>IF(VLOOKUP($B220,'[2] Current Investment Portfolios'!$C$1:$R$65536,12)="","",VLOOKUP($B220,'[2] Current Investment Portfolios'!$C$1:$R$65536,12,FALSE))</f>
        <v>#N/A</v>
      </c>
      <c r="K220" s="43" t="e">
        <f>IF(VLOOKUP($B220,'[2] Current Investment Portfolios'!$C$1:$R$65536,6)="","",VLOOKUP($B220,'[2] Current Investment Portfolios'!$C$1:$R$65536,6,FALSE))</f>
        <v>#N/A</v>
      </c>
      <c r="L220" s="43" t="e">
        <f>IF(VLOOKUP($B220,'[2] Current Investment Portfolios'!$C$1:$R$65536,13)="","",VLOOKUP($B220,'[2] Current Investment Portfolios'!$C$1:$R$65536,13,FALSE))</f>
        <v>#N/A</v>
      </c>
      <c r="M220" s="43" t="e">
        <f>IF(VLOOKUP($B220,'[2] Current Investment Portfolios'!$C$1:$R$65536,7)="","",VLOOKUP($B220,'[2] Current Investment Portfolios'!$C$1:$R$65536,7,FALSE))</f>
        <v>#N/A</v>
      </c>
      <c r="N220" s="43" t="e">
        <f>IF(VLOOKUP($B220,'[2] Current Investment Portfolios'!$C$1:$R$65536,14)="","",VLOOKUP($B220,'[2] Current Investment Portfolios'!$C$1:$R$65536,14,FALSE))</f>
        <v>#N/A</v>
      </c>
      <c r="O220" s="43" t="e">
        <f>IF(VLOOKUP($B220,'[2] Current Investment Portfolios'!$C$1:$R$65536,8)="","",VLOOKUP($B220,'[2] Current Investment Portfolios'!$C$1:$R$65536,8,FALSE))</f>
        <v>#N/A</v>
      </c>
      <c r="P220" s="43" t="e">
        <f>IF(VLOOKUP($B220,'[2] Current Investment Portfolios'!$C$1:$R$65536,15)="","",VLOOKUP($B220,'[2] Current Investment Portfolios'!$C$1:$R$65536,15,FALSE))</f>
        <v>#N/A</v>
      </c>
      <c r="Q220" s="43" t="e">
        <f>IF(VLOOKUP($B220,'[2] Current Investment Portfolios'!$C$1:$R$65536,9)="","",VLOOKUP($B220,'[2] Current Investment Portfolios'!$C$1:$R$65536,9,FALSE))</f>
        <v>#N/A</v>
      </c>
      <c r="R220" s="43" t="e">
        <f>IF(VLOOKUP($B220,'[2] Current Investment Portfolios'!$C$1:$R$65536,16)="","",VLOOKUP($B220,'[2] Current Investment Portfolios'!$C$1:$R$65536,16,FALSE))</f>
        <v>#N/A</v>
      </c>
      <c r="S220" s="29">
        <f>VLOOKUP(B220,'[1]BuySell Data'!$A:$E,5,FALSE)</f>
        <v>4.0000000000000001E-3</v>
      </c>
      <c r="T220" s="27" t="str">
        <f>VLOOKUP(B220,'[1]Investment Managers'!$A:$B,2,FALSE)</f>
        <v>Resolution Capital Limited</v>
      </c>
    </row>
    <row r="221" spans="1:20" s="2" customFormat="1" x14ac:dyDescent="0.25">
      <c r="A221" s="30" t="s">
        <v>1511</v>
      </c>
      <c r="B221" s="35" t="s">
        <v>1498</v>
      </c>
      <c r="C221" s="32" t="s">
        <v>873</v>
      </c>
      <c r="D221" s="29">
        <f>VLOOKUP(B221,'[1]ICR Data'!$A:$E,5,FALSE)</f>
        <v>1.0500000000000001E-2</v>
      </c>
      <c r="E221" s="43" t="e">
        <f>IF(VLOOKUP($B221,'[2] Current Investment Portfolios'!$C$1:$R$65536,3)="","",VLOOKUP($B221,'[2] Current Investment Portfolios'!$C$1:$R$65536,3,FALSE))</f>
        <v>#N/A</v>
      </c>
      <c r="F221" s="43" t="e">
        <f>IF(VLOOKUP($B221,'[2] Current Investment Portfolios'!$C$1:$R$65536,10)="","",VLOOKUP($B221,'[2] Current Investment Portfolios'!$C$1:$R$65536,10,FALSE))</f>
        <v>#N/A</v>
      </c>
      <c r="G221" s="43" t="e">
        <f>IF(VLOOKUP($B221,'[2] Current Investment Portfolios'!$C$1:$R$65536,4)="","",VLOOKUP($B221,'[2] Current Investment Portfolios'!$C$1:$R$65536,4,FALSE))</f>
        <v>#N/A</v>
      </c>
      <c r="H221" s="43" t="e">
        <f>IF(VLOOKUP($B221,'[2] Current Investment Portfolios'!$C$1:$R$65536,11)="","",VLOOKUP($B221,'[2] Current Investment Portfolios'!$C$1:$R$65536,11,FALSE))</f>
        <v>#N/A</v>
      </c>
      <c r="I221" s="43" t="e">
        <f>IF(VLOOKUP($B221,'[2] Current Investment Portfolios'!$C$1:$R$65536,5)="","",VLOOKUP($B221,'[2] Current Investment Portfolios'!$C$1:$R$65536,5,FALSE))</f>
        <v>#N/A</v>
      </c>
      <c r="J221" s="43" t="e">
        <f>IF(VLOOKUP($B221,'[2] Current Investment Portfolios'!$C$1:$R$65536,12)="","",VLOOKUP($B221,'[2] Current Investment Portfolios'!$C$1:$R$65536,12,FALSE))</f>
        <v>#N/A</v>
      </c>
      <c r="K221" s="43" t="e">
        <f>IF(VLOOKUP($B221,'[2] Current Investment Portfolios'!$C$1:$R$65536,6)="","",VLOOKUP($B221,'[2] Current Investment Portfolios'!$C$1:$R$65536,6,FALSE))</f>
        <v>#N/A</v>
      </c>
      <c r="L221" s="43" t="e">
        <f>IF(VLOOKUP($B221,'[2] Current Investment Portfolios'!$C$1:$R$65536,13)="","",VLOOKUP($B221,'[2] Current Investment Portfolios'!$C$1:$R$65536,13,FALSE))</f>
        <v>#N/A</v>
      </c>
      <c r="M221" s="43" t="e">
        <f>IF(VLOOKUP($B221,'[2] Current Investment Portfolios'!$C$1:$R$65536,7)="","",VLOOKUP($B221,'[2] Current Investment Portfolios'!$C$1:$R$65536,7,FALSE))</f>
        <v>#N/A</v>
      </c>
      <c r="N221" s="43" t="e">
        <f>IF(VLOOKUP($B221,'[2] Current Investment Portfolios'!$C$1:$R$65536,14)="","",VLOOKUP($B221,'[2] Current Investment Portfolios'!$C$1:$R$65536,14,FALSE))</f>
        <v>#N/A</v>
      </c>
      <c r="O221" s="43" t="e">
        <f>IF(VLOOKUP($B221,'[2] Current Investment Portfolios'!$C$1:$R$65536,8)="","",VLOOKUP($B221,'[2] Current Investment Portfolios'!$C$1:$R$65536,8,FALSE))</f>
        <v>#N/A</v>
      </c>
      <c r="P221" s="43" t="e">
        <f>IF(VLOOKUP($B221,'[2] Current Investment Portfolios'!$C$1:$R$65536,15)="","",VLOOKUP($B221,'[2] Current Investment Portfolios'!$C$1:$R$65536,15,FALSE))</f>
        <v>#N/A</v>
      </c>
      <c r="Q221" s="43" t="e">
        <f>IF(VLOOKUP($B221,'[2] Current Investment Portfolios'!$C$1:$R$65536,9)="","",VLOOKUP($B221,'[2] Current Investment Portfolios'!$C$1:$R$65536,9,FALSE))</f>
        <v>#N/A</v>
      </c>
      <c r="R221" s="43" t="e">
        <f>IF(VLOOKUP($B221,'[2] Current Investment Portfolios'!$C$1:$R$65536,16)="","",VLOOKUP($B221,'[2] Current Investment Portfolios'!$C$1:$R$65536,16,FALSE))</f>
        <v>#N/A</v>
      </c>
      <c r="S221" s="29">
        <f>VLOOKUP(B221,'[1]BuySell Data'!$A:$E,5,FALSE)</f>
        <v>4.0000000000000001E-3</v>
      </c>
      <c r="T221" s="27" t="str">
        <f>VLOOKUP(B221,'[1]Investment Managers'!$A:$B,2,FALSE)</f>
        <v>Resolution Capital Limited</v>
      </c>
    </row>
    <row r="222" spans="1:20" s="2" customFormat="1" x14ac:dyDescent="0.25">
      <c r="A222" s="16" t="s">
        <v>462</v>
      </c>
      <c r="B222" s="35" t="s">
        <v>141</v>
      </c>
      <c r="C222" s="32" t="s">
        <v>873</v>
      </c>
      <c r="D222" s="29">
        <f>VLOOKUP(B222,'[1]ICR Data'!$A:$E,5,FALSE)</f>
        <v>9.3999999999999986E-3</v>
      </c>
      <c r="E222" s="43" t="str">
        <f>IF(VLOOKUP($B222,'[2] Current Investment Portfolios'!$C$1:$R$65536,3)="","",VLOOKUP($B222,'[2] Current Investment Portfolios'!$C$1:$R$65536,3,FALSE))</f>
        <v/>
      </c>
      <c r="F222" s="43" t="str">
        <f>IF(VLOOKUP($B222,'[2] Current Investment Portfolios'!$C$1:$R$65536,10)="","",VLOOKUP($B222,'[2] Current Investment Portfolios'!$C$1:$R$65536,10,FALSE))</f>
        <v/>
      </c>
      <c r="G222" s="43" t="str">
        <f>IF(VLOOKUP($B222,'[2] Current Investment Portfolios'!$C$1:$R$65536,4)="","",VLOOKUP($B222,'[2] Current Investment Portfolios'!$C$1:$R$65536,4,FALSE))</f>
        <v/>
      </c>
      <c r="H222" s="43" t="str">
        <f>IF(VLOOKUP($B222,'[2] Current Investment Portfolios'!$C$1:$R$65536,11)="","",VLOOKUP($B222,'[2] Current Investment Portfolios'!$C$1:$R$65536,11,FALSE))</f>
        <v/>
      </c>
      <c r="I222" s="43" t="str">
        <f>IF(VLOOKUP($B222,'[2] Current Investment Portfolios'!$C$1:$R$65536,5)="","",VLOOKUP($B222,'[2] Current Investment Portfolios'!$C$1:$R$65536,5,FALSE))</f>
        <v/>
      </c>
      <c r="J222" s="43" t="str">
        <f>IF(VLOOKUP($B222,'[2] Current Investment Portfolios'!$C$1:$R$65536,12)="","",VLOOKUP($B222,'[2] Current Investment Portfolios'!$C$1:$R$65536,12,FALSE))</f>
        <v/>
      </c>
      <c r="K222" s="43" t="str">
        <f>IF(VLOOKUP($B222,'[2] Current Investment Portfolios'!$C$1:$R$65536,6)="","",VLOOKUP($B222,'[2] Current Investment Portfolios'!$C$1:$R$65536,6,FALSE))</f>
        <v/>
      </c>
      <c r="L222" s="43" t="str">
        <f>IF(VLOOKUP($B222,'[2] Current Investment Portfolios'!$C$1:$R$65536,13)="","",VLOOKUP($B222,'[2] Current Investment Portfolios'!$C$1:$R$65536,13,FALSE))</f>
        <v/>
      </c>
      <c r="M222" s="43" t="str">
        <f>IF(VLOOKUP($B222,'[2] Current Investment Portfolios'!$C$1:$R$65536,7)="","",VLOOKUP($B222,'[2] Current Investment Portfolios'!$C$1:$R$65536,7,FALSE))</f>
        <v/>
      </c>
      <c r="N222" s="43" t="str">
        <f>IF(VLOOKUP($B222,'[2] Current Investment Portfolios'!$C$1:$R$65536,14)="","",VLOOKUP($B222,'[2] Current Investment Portfolios'!$C$1:$R$65536,14,FALSE))</f>
        <v/>
      </c>
      <c r="O222" s="43" t="str">
        <f>IF(VLOOKUP($B222,'[2] Current Investment Portfolios'!$C$1:$R$65536,8)="","",VLOOKUP($B222,'[2] Current Investment Portfolios'!$C$1:$R$65536,8,FALSE))</f>
        <v/>
      </c>
      <c r="P222" s="43" t="str">
        <f>IF(VLOOKUP($B222,'[2] Current Investment Portfolios'!$C$1:$R$65536,15)="","",VLOOKUP($B222,'[2] Current Investment Portfolios'!$C$1:$R$65536,15,FALSE))</f>
        <v/>
      </c>
      <c r="Q222" s="43" t="str">
        <f>IF(VLOOKUP($B222,'[2] Current Investment Portfolios'!$C$1:$R$65536,9)="","",VLOOKUP($B222,'[2] Current Investment Portfolios'!$C$1:$R$65536,9,FALSE))</f>
        <v/>
      </c>
      <c r="R222" s="43" t="str">
        <f>IF(VLOOKUP($B222,'[2] Current Investment Portfolios'!$C$1:$R$65536,16)="","",VLOOKUP($B222,'[2] Current Investment Portfolios'!$C$1:$R$65536,16,FALSE))</f>
        <v/>
      </c>
      <c r="S222" s="29">
        <f>VLOOKUP(B222,'[1]BuySell Data'!$A:$E,5,FALSE)</f>
        <v>2.9000000000000002E-3</v>
      </c>
      <c r="T222" s="27" t="str">
        <f>VLOOKUP(B222,'[1]Investment Managers'!$A:$B,2,FALSE)</f>
        <v>Russell Investment Management Limited</v>
      </c>
    </row>
    <row r="223" spans="1:20" s="2" customFormat="1" x14ac:dyDescent="0.25">
      <c r="A223" s="30" t="s">
        <v>314</v>
      </c>
      <c r="B223" s="51" t="s">
        <v>217</v>
      </c>
      <c r="C223" s="32" t="s">
        <v>873</v>
      </c>
      <c r="D223" s="29">
        <f>VLOOKUP(B223,'[1]ICR Data'!$A:$E,5,FALSE)</f>
        <v>9.0000000000000011E-3</v>
      </c>
      <c r="E223" s="43" t="e">
        <f>IF(VLOOKUP($B223,'[2] Current Investment Portfolios'!$C$1:$R$65536,3)="","",VLOOKUP($B223,'[2] Current Investment Portfolios'!$C$1:$R$65536,3,FALSE))</f>
        <v>#N/A</v>
      </c>
      <c r="F223" s="43" t="e">
        <f>IF(VLOOKUP($B223,'[2] Current Investment Portfolios'!$C$1:$R$65536,10)="","",VLOOKUP($B223,'[2] Current Investment Portfolios'!$C$1:$R$65536,10,FALSE))</f>
        <v>#N/A</v>
      </c>
      <c r="G223" s="43" t="e">
        <f>IF(VLOOKUP($B223,'[2] Current Investment Portfolios'!$C$1:$R$65536,4)="","",VLOOKUP($B223,'[2] Current Investment Portfolios'!$C$1:$R$65536,4,FALSE))</f>
        <v>#N/A</v>
      </c>
      <c r="H223" s="43" t="e">
        <f>IF(VLOOKUP($B223,'[2] Current Investment Portfolios'!$C$1:$R$65536,11)="","",VLOOKUP($B223,'[2] Current Investment Portfolios'!$C$1:$R$65536,11,FALSE))</f>
        <v>#N/A</v>
      </c>
      <c r="I223" s="43" t="e">
        <f>IF(VLOOKUP($B223,'[2] Current Investment Portfolios'!$C$1:$R$65536,5)="","",VLOOKUP($B223,'[2] Current Investment Portfolios'!$C$1:$R$65536,5,FALSE))</f>
        <v>#N/A</v>
      </c>
      <c r="J223" s="43" t="e">
        <f>IF(VLOOKUP($B223,'[2] Current Investment Portfolios'!$C$1:$R$65536,12)="","",VLOOKUP($B223,'[2] Current Investment Portfolios'!$C$1:$R$65536,12,FALSE))</f>
        <v>#N/A</v>
      </c>
      <c r="K223" s="43" t="e">
        <f>IF(VLOOKUP($B223,'[2] Current Investment Portfolios'!$C$1:$R$65536,6)="","",VLOOKUP($B223,'[2] Current Investment Portfolios'!$C$1:$R$65536,6,FALSE))</f>
        <v>#N/A</v>
      </c>
      <c r="L223" s="43" t="e">
        <f>IF(VLOOKUP($B223,'[2] Current Investment Portfolios'!$C$1:$R$65536,13)="","",VLOOKUP($B223,'[2] Current Investment Portfolios'!$C$1:$R$65536,13,FALSE))</f>
        <v>#N/A</v>
      </c>
      <c r="M223" s="43" t="e">
        <f>IF(VLOOKUP($B223,'[2] Current Investment Portfolios'!$C$1:$R$65536,7)="","",VLOOKUP($B223,'[2] Current Investment Portfolios'!$C$1:$R$65536,7,FALSE))</f>
        <v>#N/A</v>
      </c>
      <c r="N223" s="43" t="e">
        <f>IF(VLOOKUP($B223,'[2] Current Investment Portfolios'!$C$1:$R$65536,14)="","",VLOOKUP($B223,'[2] Current Investment Portfolios'!$C$1:$R$65536,14,FALSE))</f>
        <v>#N/A</v>
      </c>
      <c r="O223" s="43" t="e">
        <f>IF(VLOOKUP($B223,'[2] Current Investment Portfolios'!$C$1:$R$65536,8)="","",VLOOKUP($B223,'[2] Current Investment Portfolios'!$C$1:$R$65536,8,FALSE))</f>
        <v>#N/A</v>
      </c>
      <c r="P223" s="43" t="e">
        <f>IF(VLOOKUP($B223,'[2] Current Investment Portfolios'!$C$1:$R$65536,15)="","",VLOOKUP($B223,'[2] Current Investment Portfolios'!$C$1:$R$65536,15,FALSE))</f>
        <v>#N/A</v>
      </c>
      <c r="Q223" s="43" t="e">
        <f>IF(VLOOKUP($B223,'[2] Current Investment Portfolios'!$C$1:$R$65536,9)="","",VLOOKUP($B223,'[2] Current Investment Portfolios'!$C$1:$R$65536,9,FALSE))</f>
        <v>#N/A</v>
      </c>
      <c r="R223" s="43" t="e">
        <f>IF(VLOOKUP($B223,'[2] Current Investment Portfolios'!$C$1:$R$65536,16)="","",VLOOKUP($B223,'[2] Current Investment Portfolios'!$C$1:$R$65536,16,FALSE))</f>
        <v>#N/A</v>
      </c>
      <c r="S223" s="29">
        <f>VLOOKUP(B223,'[1]BuySell Data'!$A:$E,5,FALSE)</f>
        <v>5.0000000000000001E-3</v>
      </c>
      <c r="T223" s="27" t="str">
        <f>VLOOKUP(B223,'[1]Investment Managers'!$A:$B,2,FALSE)</f>
        <v>CBRE Investment Management Listed Real Assets LLC</v>
      </c>
    </row>
    <row r="224" spans="1:20" s="2" customFormat="1" x14ac:dyDescent="0.25">
      <c r="A224" s="16" t="s">
        <v>218</v>
      </c>
      <c r="B224" s="35" t="s">
        <v>219</v>
      </c>
      <c r="C224" s="32" t="s">
        <v>873</v>
      </c>
      <c r="D224" s="29">
        <f>VLOOKUP(B224,'[1]ICR Data'!$A:$E,5,FALSE)</f>
        <v>4.0000000000000001E-3</v>
      </c>
      <c r="E224" s="43" t="str">
        <f>IF(VLOOKUP($B224,'[2] Current Investment Portfolios'!$C$1:$R$65536,3)="","",VLOOKUP($B224,'[2] Current Investment Portfolios'!$C$1:$R$65536,3,FALSE))</f>
        <v/>
      </c>
      <c r="F224" s="43" t="str">
        <f>IF(VLOOKUP($B224,'[2] Current Investment Portfolios'!$C$1:$R$65536,10)="","",VLOOKUP($B224,'[2] Current Investment Portfolios'!$C$1:$R$65536,10,FALSE))</f>
        <v/>
      </c>
      <c r="G224" s="43" t="str">
        <f>IF(VLOOKUP($B224,'[2] Current Investment Portfolios'!$C$1:$R$65536,4)="","",VLOOKUP($B224,'[2] Current Investment Portfolios'!$C$1:$R$65536,4,FALSE))</f>
        <v/>
      </c>
      <c r="H224" s="43" t="str">
        <f>IF(VLOOKUP($B224,'[2] Current Investment Portfolios'!$C$1:$R$65536,11)="","",VLOOKUP($B224,'[2] Current Investment Portfolios'!$C$1:$R$65536,11,FALSE))</f>
        <v/>
      </c>
      <c r="I224" s="43" t="str">
        <f>IF(VLOOKUP($B224,'[2] Current Investment Portfolios'!$C$1:$R$65536,5)="","",VLOOKUP($B224,'[2] Current Investment Portfolios'!$C$1:$R$65536,5,FALSE))</f>
        <v/>
      </c>
      <c r="J224" s="43" t="str">
        <f>IF(VLOOKUP($B224,'[2] Current Investment Portfolios'!$C$1:$R$65536,12)="","",VLOOKUP($B224,'[2] Current Investment Portfolios'!$C$1:$R$65536,12,FALSE))</f>
        <v/>
      </c>
      <c r="K224" s="43" t="str">
        <f>IF(VLOOKUP($B224,'[2] Current Investment Portfolios'!$C$1:$R$65536,6)="","",VLOOKUP($B224,'[2] Current Investment Portfolios'!$C$1:$R$65536,6,FALSE))</f>
        <v/>
      </c>
      <c r="L224" s="43" t="str">
        <f>IF(VLOOKUP($B224,'[2] Current Investment Portfolios'!$C$1:$R$65536,13)="","",VLOOKUP($B224,'[2] Current Investment Portfolios'!$C$1:$R$65536,13,FALSE))</f>
        <v/>
      </c>
      <c r="M224" s="43" t="str">
        <f>IF(VLOOKUP($B224,'[2] Current Investment Portfolios'!$C$1:$R$65536,7)="","",VLOOKUP($B224,'[2] Current Investment Portfolios'!$C$1:$R$65536,7,FALSE))</f>
        <v/>
      </c>
      <c r="N224" s="43" t="str">
        <f>IF(VLOOKUP($B224,'[2] Current Investment Portfolios'!$C$1:$R$65536,14)="","",VLOOKUP($B224,'[2] Current Investment Portfolios'!$C$1:$R$65536,14,FALSE))</f>
        <v/>
      </c>
      <c r="O224" s="43" t="str">
        <f>IF(VLOOKUP($B224,'[2] Current Investment Portfolios'!$C$1:$R$65536,8)="","",VLOOKUP($B224,'[2] Current Investment Portfolios'!$C$1:$R$65536,8,FALSE))</f>
        <v/>
      </c>
      <c r="P224" s="43" t="str">
        <f>IF(VLOOKUP($B224,'[2] Current Investment Portfolios'!$C$1:$R$65536,15)="","",VLOOKUP($B224,'[2] Current Investment Portfolios'!$C$1:$R$65536,15,FALSE))</f>
        <v/>
      </c>
      <c r="Q224" s="43" t="str">
        <f>IF(VLOOKUP($B224,'[2] Current Investment Portfolios'!$C$1:$R$65536,9)="","",VLOOKUP($B224,'[2] Current Investment Portfolios'!$C$1:$R$65536,9,FALSE))</f>
        <v/>
      </c>
      <c r="R224" s="43" t="str">
        <f>IF(VLOOKUP($B224,'[2] Current Investment Portfolios'!$C$1:$R$65536,16)="","",VLOOKUP($B224,'[2] Current Investment Portfolios'!$C$1:$R$65536,16,FALSE))</f>
        <v/>
      </c>
      <c r="S224" s="29">
        <f>VLOOKUP(B224,'[1]BuySell Data'!$A:$E,5,FALSE)</f>
        <v>1.4000000000000002E-3</v>
      </c>
      <c r="T224" s="27" t="str">
        <f>VLOOKUP(B224,'[1]Investment Managers'!$A:$B,2,FALSE)</f>
        <v>OnePath Funds Management Limited</v>
      </c>
    </row>
    <row r="225" spans="1:237" s="2" customFormat="1" x14ac:dyDescent="0.25">
      <c r="A225" s="16" t="s">
        <v>155</v>
      </c>
      <c r="B225" s="35" t="s">
        <v>148</v>
      </c>
      <c r="C225" s="32" t="s">
        <v>873</v>
      </c>
      <c r="D225" s="29">
        <f>VLOOKUP(B225,'[1]ICR Data'!$A:$E,5,FALSE)</f>
        <v>4.5999999999999999E-3</v>
      </c>
      <c r="E225" s="43" t="str">
        <f>IF(VLOOKUP($B225,'[2] Current Investment Portfolios'!$C$1:$R$65536,3)="","",VLOOKUP($B225,'[2] Current Investment Portfolios'!$C$1:$R$65536,3,FALSE))</f>
        <v/>
      </c>
      <c r="F225" s="43" t="str">
        <f>IF(VLOOKUP($B225,'[2] Current Investment Portfolios'!$C$1:$R$65536,10)="","",VLOOKUP($B225,'[2] Current Investment Portfolios'!$C$1:$R$65536,10,FALSE))</f>
        <v/>
      </c>
      <c r="G225" s="43" t="str">
        <f>IF(VLOOKUP($B225,'[2] Current Investment Portfolios'!$C$1:$R$65536,4)="","",VLOOKUP($B225,'[2] Current Investment Portfolios'!$C$1:$R$65536,4,FALSE))</f>
        <v/>
      </c>
      <c r="H225" s="43" t="str">
        <f>IF(VLOOKUP($B225,'[2] Current Investment Portfolios'!$C$1:$R$65536,11)="","",VLOOKUP($B225,'[2] Current Investment Portfolios'!$C$1:$R$65536,11,FALSE))</f>
        <v/>
      </c>
      <c r="I225" s="43" t="str">
        <f>IF(VLOOKUP($B225,'[2] Current Investment Portfolios'!$C$1:$R$65536,5)="","",VLOOKUP($B225,'[2] Current Investment Portfolios'!$C$1:$R$65536,5,FALSE))</f>
        <v/>
      </c>
      <c r="J225" s="43" t="str">
        <f>IF(VLOOKUP($B225,'[2] Current Investment Portfolios'!$C$1:$R$65536,12)="","",VLOOKUP($B225,'[2] Current Investment Portfolios'!$C$1:$R$65536,12,FALSE))</f>
        <v/>
      </c>
      <c r="K225" s="43" t="str">
        <f>IF(VLOOKUP($B225,'[2] Current Investment Portfolios'!$C$1:$R$65536,6)="","",VLOOKUP($B225,'[2] Current Investment Portfolios'!$C$1:$R$65536,6,FALSE))</f>
        <v/>
      </c>
      <c r="L225" s="43" t="str">
        <f>IF(VLOOKUP($B225,'[2] Current Investment Portfolios'!$C$1:$R$65536,13)="","",VLOOKUP($B225,'[2] Current Investment Portfolios'!$C$1:$R$65536,13,FALSE))</f>
        <v/>
      </c>
      <c r="M225" s="43" t="str">
        <f>IF(VLOOKUP($B225,'[2] Current Investment Portfolios'!$C$1:$R$65536,7)="","",VLOOKUP($B225,'[2] Current Investment Portfolios'!$C$1:$R$65536,7,FALSE))</f>
        <v/>
      </c>
      <c r="N225" s="43" t="str">
        <f>IF(VLOOKUP($B225,'[2] Current Investment Portfolios'!$C$1:$R$65536,14)="","",VLOOKUP($B225,'[2] Current Investment Portfolios'!$C$1:$R$65536,14,FALSE))</f>
        <v/>
      </c>
      <c r="O225" s="43" t="str">
        <f>IF(VLOOKUP($B225,'[2] Current Investment Portfolios'!$C$1:$R$65536,8)="","",VLOOKUP($B225,'[2] Current Investment Portfolios'!$C$1:$R$65536,8,FALSE))</f>
        <v/>
      </c>
      <c r="P225" s="43" t="str">
        <f>IF(VLOOKUP($B225,'[2] Current Investment Portfolios'!$C$1:$R$65536,15)="","",VLOOKUP($B225,'[2] Current Investment Portfolios'!$C$1:$R$65536,15,FALSE))</f>
        <v/>
      </c>
      <c r="Q225" s="43" t="str">
        <f>IF(VLOOKUP($B225,'[2] Current Investment Portfolios'!$C$1:$R$65536,9)="","",VLOOKUP($B225,'[2] Current Investment Portfolios'!$C$1:$R$65536,9,FALSE))</f>
        <v/>
      </c>
      <c r="R225" s="43" t="str">
        <f>IF(VLOOKUP($B225,'[2] Current Investment Portfolios'!$C$1:$R$65536,16)="","",VLOOKUP($B225,'[2] Current Investment Portfolios'!$C$1:$R$65536,16,FALSE))</f>
        <v/>
      </c>
      <c r="S225" s="29">
        <f>VLOOKUP(B225,'[1]BuySell Data'!$A:$E,5,FALSE)</f>
        <v>1.6000000000000001E-3</v>
      </c>
      <c r="T225" s="27" t="str">
        <f>VLOOKUP(B225,'[1]Investment Managers'!$A:$B,2,FALSE)</f>
        <v>OnePath Funds Management Limited</v>
      </c>
    </row>
    <row r="226" spans="1:237" x14ac:dyDescent="0.25">
      <c r="A226" s="58" t="s">
        <v>283</v>
      </c>
      <c r="C226" s="36"/>
      <c r="D226" s="29"/>
      <c r="E226" s="43"/>
      <c r="F226" s="43"/>
      <c r="G226" s="43"/>
      <c r="H226" s="43"/>
      <c r="I226" s="43"/>
      <c r="J226" s="43"/>
      <c r="K226" s="43"/>
      <c r="L226" s="43"/>
      <c r="M226" s="43"/>
      <c r="N226" s="43"/>
      <c r="O226" s="43"/>
      <c r="P226" s="43"/>
      <c r="Q226" s="43"/>
      <c r="R226" s="43"/>
      <c r="S226" s="29"/>
      <c r="T226" s="27"/>
    </row>
    <row r="227" spans="1:237" x14ac:dyDescent="0.25">
      <c r="A227" s="30" t="s">
        <v>822</v>
      </c>
      <c r="B227" s="28" t="s">
        <v>282</v>
      </c>
      <c r="C227" s="32" t="s">
        <v>873</v>
      </c>
      <c r="D227" s="29">
        <f>VLOOKUP(B227,'[1]ICR Data'!$A:$E,5,FALSE)</f>
        <v>1.4499999999999999E-2</v>
      </c>
      <c r="E227" s="43" t="e">
        <f>IF(VLOOKUP($B227,'[2] Current Investment Portfolios'!$C$1:$R$65536,3)="","",VLOOKUP($B227,'[2] Current Investment Portfolios'!$C$1:$R$65536,3,FALSE))</f>
        <v>#N/A</v>
      </c>
      <c r="F227" s="43" t="e">
        <f>IF(VLOOKUP($B227,'[2] Current Investment Portfolios'!$C$1:$R$65536,10)="","",VLOOKUP($B227,'[2] Current Investment Portfolios'!$C$1:$R$65536,10,FALSE))</f>
        <v>#N/A</v>
      </c>
      <c r="G227" s="43" t="e">
        <f>IF(VLOOKUP($B227,'[2] Current Investment Portfolios'!$C$1:$R$65536,4)="","",VLOOKUP($B227,'[2] Current Investment Portfolios'!$C$1:$R$65536,4,FALSE))</f>
        <v>#N/A</v>
      </c>
      <c r="H227" s="43" t="e">
        <f>IF(VLOOKUP($B227,'[2] Current Investment Portfolios'!$C$1:$R$65536,11)="","",VLOOKUP($B227,'[2] Current Investment Portfolios'!$C$1:$R$65536,11,FALSE))</f>
        <v>#N/A</v>
      </c>
      <c r="I227" s="43" t="e">
        <f>IF(VLOOKUP($B227,'[2] Current Investment Portfolios'!$C$1:$R$65536,5)="","",VLOOKUP($B227,'[2] Current Investment Portfolios'!$C$1:$R$65536,5,FALSE))</f>
        <v>#N/A</v>
      </c>
      <c r="J227" s="43" t="e">
        <f>IF(VLOOKUP($B227,'[2] Current Investment Portfolios'!$C$1:$R$65536,12)="","",VLOOKUP($B227,'[2] Current Investment Portfolios'!$C$1:$R$65536,12,FALSE))</f>
        <v>#N/A</v>
      </c>
      <c r="K227" s="43" t="e">
        <f>IF(VLOOKUP($B227,'[2] Current Investment Portfolios'!$C$1:$R$65536,6)="","",VLOOKUP($B227,'[2] Current Investment Portfolios'!$C$1:$R$65536,6,FALSE))</f>
        <v>#N/A</v>
      </c>
      <c r="L227" s="43" t="e">
        <f>IF(VLOOKUP($B227,'[2] Current Investment Portfolios'!$C$1:$R$65536,13)="","",VLOOKUP($B227,'[2] Current Investment Portfolios'!$C$1:$R$65536,13,FALSE))</f>
        <v>#N/A</v>
      </c>
      <c r="M227" s="43" t="e">
        <f>IF(VLOOKUP($B227,'[2] Current Investment Portfolios'!$C$1:$R$65536,7)="","",VLOOKUP($B227,'[2] Current Investment Portfolios'!$C$1:$R$65536,7,FALSE))</f>
        <v>#N/A</v>
      </c>
      <c r="N227" s="43" t="e">
        <f>IF(VLOOKUP($B227,'[2] Current Investment Portfolios'!$C$1:$R$65536,14)="","",VLOOKUP($B227,'[2] Current Investment Portfolios'!$C$1:$R$65536,14,FALSE))</f>
        <v>#N/A</v>
      </c>
      <c r="O227" s="43" t="e">
        <f>IF(VLOOKUP($B227,'[2] Current Investment Portfolios'!$C$1:$R$65536,8)="","",VLOOKUP($B227,'[2] Current Investment Portfolios'!$C$1:$R$65536,8,FALSE))</f>
        <v>#N/A</v>
      </c>
      <c r="P227" s="43" t="e">
        <f>IF(VLOOKUP($B227,'[2] Current Investment Portfolios'!$C$1:$R$65536,15)="","",VLOOKUP($B227,'[2] Current Investment Portfolios'!$C$1:$R$65536,15,FALSE))</f>
        <v>#N/A</v>
      </c>
      <c r="Q227" s="43" t="e">
        <f>IF(VLOOKUP($B227,'[2] Current Investment Portfolios'!$C$1:$R$65536,9)="","",VLOOKUP($B227,'[2] Current Investment Portfolios'!$C$1:$R$65536,9,FALSE))</f>
        <v>#N/A</v>
      </c>
      <c r="R227" s="43" t="e">
        <f>IF(VLOOKUP($B227,'[2] Current Investment Portfolios'!$C$1:$R$65536,16)="","",VLOOKUP($B227,'[2] Current Investment Portfolios'!$C$1:$R$65536,16,FALSE))</f>
        <v>#N/A</v>
      </c>
      <c r="S227" s="29">
        <f>VLOOKUP(B227,'[1]BuySell Data'!$A:$E,5,FALSE)</f>
        <v>1.6000000000000001E-3</v>
      </c>
      <c r="T227" s="27" t="str">
        <f>VLOOKUP(B227,'[1]Investment Managers'!$A:$B,2,FALSE)</f>
        <v>AMP Capital Investors Limited</v>
      </c>
    </row>
    <row r="228" spans="1:237" s="2" customFormat="1" x14ac:dyDescent="0.25">
      <c r="A228" s="180"/>
      <c r="B228" s="51"/>
      <c r="C228" s="51"/>
      <c r="D228" s="29"/>
      <c r="E228" s="43"/>
      <c r="F228" s="43"/>
      <c r="G228" s="43"/>
      <c r="H228" s="43"/>
      <c r="I228" s="43"/>
      <c r="J228" s="43"/>
      <c r="K228" s="43"/>
      <c r="L228" s="43"/>
      <c r="M228" s="43"/>
      <c r="N228" s="43"/>
      <c r="O228" s="43"/>
      <c r="P228" s="43"/>
      <c r="Q228" s="43"/>
      <c r="R228" s="43"/>
      <c r="S228" s="29"/>
      <c r="T228" s="27"/>
    </row>
    <row r="229" spans="1:237" s="2" customFormat="1" x14ac:dyDescent="0.25">
      <c r="A229" s="175"/>
      <c r="B229" s="46" t="s">
        <v>820</v>
      </c>
      <c r="C229" s="46"/>
      <c r="D229" s="14" t="e">
        <f>MIN(D198:D227)</f>
        <v>#N/A</v>
      </c>
      <c r="E229" s="47" t="e">
        <f>MIN(E198:E227)</f>
        <v>#N/A</v>
      </c>
      <c r="F229" s="48"/>
      <c r="G229" s="47" t="e">
        <f>MIN(G198:G227)</f>
        <v>#N/A</v>
      </c>
      <c r="H229" s="48"/>
      <c r="I229" s="47" t="e">
        <f>MIN(I198:I227)</f>
        <v>#N/A</v>
      </c>
      <c r="J229" s="48"/>
      <c r="K229" s="47" t="e">
        <f>MIN(K198:K227)</f>
        <v>#N/A</v>
      </c>
      <c r="L229" s="48"/>
      <c r="M229" s="47" t="e">
        <f>MIN(M198:M227)</f>
        <v>#N/A</v>
      </c>
      <c r="N229" s="48"/>
      <c r="O229" s="47" t="e">
        <f>MIN(O198:O227)</f>
        <v>#N/A</v>
      </c>
      <c r="P229" s="48"/>
      <c r="Q229" s="47" t="e">
        <f>MIN(Q198:Q227)</f>
        <v>#N/A</v>
      </c>
      <c r="R229" s="48"/>
      <c r="S229" s="14" t="e">
        <f>MIN(S198:S227)</f>
        <v>#N/A</v>
      </c>
      <c r="T229" s="27"/>
    </row>
    <row r="230" spans="1:237" s="2" customFormat="1" x14ac:dyDescent="0.25">
      <c r="A230" s="177"/>
      <c r="B230" s="49" t="s">
        <v>821</v>
      </c>
      <c r="C230" s="49"/>
      <c r="D230" s="14" t="e">
        <f>MAX(D198:D227)</f>
        <v>#N/A</v>
      </c>
      <c r="E230" s="48"/>
      <c r="F230" s="47" t="e">
        <f>MAX(F198:F227)</f>
        <v>#N/A</v>
      </c>
      <c r="G230" s="48"/>
      <c r="H230" s="47" t="e">
        <f>MAX(H198:H227)</f>
        <v>#N/A</v>
      </c>
      <c r="I230" s="48"/>
      <c r="J230" s="47" t="e">
        <f>MAX(J198:J227)</f>
        <v>#N/A</v>
      </c>
      <c r="K230" s="48"/>
      <c r="L230" s="47" t="e">
        <f>MAX(L198:L227)</f>
        <v>#N/A</v>
      </c>
      <c r="M230" s="48"/>
      <c r="N230" s="47" t="e">
        <f>MAX(N198:N227)</f>
        <v>#N/A</v>
      </c>
      <c r="O230" s="48"/>
      <c r="P230" s="47" t="e">
        <f>MAX(P198:P227)</f>
        <v>#N/A</v>
      </c>
      <c r="Q230" s="48"/>
      <c r="R230" s="47" t="e">
        <f>MAX(R198:R227)</f>
        <v>#N/A</v>
      </c>
      <c r="S230" s="14" t="e">
        <f>MAX(S198:S227)</f>
        <v>#N/A</v>
      </c>
      <c r="T230" s="27"/>
    </row>
    <row r="231" spans="1:237" x14ac:dyDescent="0.25">
      <c r="A231" s="49" t="s">
        <v>220</v>
      </c>
      <c r="D231" s="29"/>
      <c r="E231" s="43"/>
      <c r="F231" s="43"/>
      <c r="G231" s="43"/>
      <c r="H231" s="43"/>
      <c r="I231" s="43"/>
      <c r="J231" s="43"/>
      <c r="K231" s="43"/>
      <c r="L231" s="43"/>
      <c r="M231" s="43"/>
      <c r="N231" s="43"/>
      <c r="O231" s="43"/>
      <c r="P231" s="43"/>
      <c r="Q231" s="43"/>
      <c r="R231" s="43"/>
      <c r="S231" s="29"/>
      <c r="T231" s="27"/>
    </row>
    <row r="232" spans="1:237" x14ac:dyDescent="0.25">
      <c r="A232" s="57" t="s">
        <v>1563</v>
      </c>
      <c r="B232" s="35" t="s">
        <v>1564</v>
      </c>
      <c r="C232" s="32" t="s">
        <v>873</v>
      </c>
      <c r="D232" s="29">
        <f>VLOOKUP(B232,'[1]ICR Data'!$A:$E,5,FALSE)</f>
        <v>9.4999999999999998E-3</v>
      </c>
      <c r="E232" s="43" t="str">
        <f>IF(VLOOKUP($B232,'[2] Current Investment Portfolios'!$C$1:$R$65536,3)="","",VLOOKUP($B232,'[2] Current Investment Portfolios'!$C$1:$R$65536,3,FALSE))</f>
        <v/>
      </c>
      <c r="F232" s="43" t="str">
        <f>IF(VLOOKUP($B232,'[2] Current Investment Portfolios'!$C$1:$R$65536,10)="","",VLOOKUP($B232,'[2] Current Investment Portfolios'!$C$1:$R$65536,10,FALSE))</f>
        <v/>
      </c>
      <c r="G232" s="43" t="str">
        <f>IF(VLOOKUP($B232,'[2] Current Investment Portfolios'!$C$1:$R$65536,4)="","",VLOOKUP($B232,'[2] Current Investment Portfolios'!$C$1:$R$65536,4,FALSE))</f>
        <v/>
      </c>
      <c r="H232" s="43" t="str">
        <f>IF(VLOOKUP($B232,'[2] Current Investment Portfolios'!$C$1:$R$65536,11)="","",VLOOKUP($B232,'[2] Current Investment Portfolios'!$C$1:$R$65536,11,FALSE))</f>
        <v/>
      </c>
      <c r="I232" s="43" t="str">
        <f>IF(VLOOKUP($B232,'[2] Current Investment Portfolios'!$C$1:$R$65536,5)="","",VLOOKUP($B232,'[2] Current Investment Portfolios'!$C$1:$R$65536,5,FALSE))</f>
        <v/>
      </c>
      <c r="J232" s="43" t="str">
        <f>IF(VLOOKUP($B232,'[2] Current Investment Portfolios'!$C$1:$R$65536,12)="","",VLOOKUP($B232,'[2] Current Investment Portfolios'!$C$1:$R$65536,12,FALSE))</f>
        <v/>
      </c>
      <c r="K232" s="43" t="str">
        <f>IF(VLOOKUP($B232,'[2] Current Investment Portfolios'!$C$1:$R$65536,6)="","",VLOOKUP($B232,'[2] Current Investment Portfolios'!$C$1:$R$65536,6,FALSE))</f>
        <v/>
      </c>
      <c r="L232" s="43" t="str">
        <f>IF(VLOOKUP($B232,'[2] Current Investment Portfolios'!$C$1:$R$65536,13)="","",VLOOKUP($B232,'[2] Current Investment Portfolios'!$C$1:$R$65536,13,FALSE))</f>
        <v/>
      </c>
      <c r="M232" s="43" t="str">
        <f>IF(VLOOKUP($B232,'[2] Current Investment Portfolios'!$C$1:$R$65536,7)="","",VLOOKUP($B232,'[2] Current Investment Portfolios'!$C$1:$R$65536,7,FALSE))</f>
        <v/>
      </c>
      <c r="N232" s="43" t="str">
        <f>IF(VLOOKUP($B232,'[2] Current Investment Portfolios'!$C$1:$R$65536,14)="","",VLOOKUP($B232,'[2] Current Investment Portfolios'!$C$1:$R$65536,14,FALSE))</f>
        <v/>
      </c>
      <c r="O232" s="43" t="str">
        <f>IF(VLOOKUP($B232,'[2] Current Investment Portfolios'!$C$1:$R$65536,8)="","",VLOOKUP($B232,'[2] Current Investment Portfolios'!$C$1:$R$65536,8,FALSE))</f>
        <v/>
      </c>
      <c r="P232" s="43" t="str">
        <f>IF(VLOOKUP($B232,'[2] Current Investment Portfolios'!$C$1:$R$65536,15)="","",VLOOKUP($B232,'[2] Current Investment Portfolios'!$C$1:$R$65536,15,FALSE))</f>
        <v/>
      </c>
      <c r="Q232" s="43" t="str">
        <f>IF(VLOOKUP($B232,'[2] Current Investment Portfolios'!$C$1:$R$65536,9)="","",VLOOKUP($B232,'[2] Current Investment Portfolios'!$C$1:$R$65536,9,FALSE))</f>
        <v/>
      </c>
      <c r="R232" s="43" t="str">
        <f>IF(VLOOKUP($B232,'[2] Current Investment Portfolios'!$C$1:$R$65536,16)="","",VLOOKUP($B232,'[2] Current Investment Portfolios'!$C$1:$R$65536,16,FALSE))</f>
        <v/>
      </c>
      <c r="S232" s="29">
        <f>VLOOKUP(B232,'[1]BuySell Data'!$A:$E,5,FALSE)</f>
        <v>5.0000000000000001E-3</v>
      </c>
      <c r="T232" s="27" t="str">
        <f>VLOOKUP(B232,'[1]Investment Managers'!$A:$B,2,FALSE)</f>
        <v>Aberdeen Standard Investments</v>
      </c>
    </row>
    <row r="233" spans="1:237" x14ac:dyDescent="0.25">
      <c r="A233" s="57" t="s">
        <v>1503</v>
      </c>
      <c r="B233" s="35" t="s">
        <v>1482</v>
      </c>
      <c r="C233" s="32" t="s">
        <v>873</v>
      </c>
      <c r="D233" s="29">
        <f>VLOOKUP(B233,'[1]ICR Data'!$A:$E,5,FALSE)</f>
        <v>7.7000000000000002E-3</v>
      </c>
      <c r="E233" s="43" t="str">
        <f>IF(VLOOKUP($B233,'[2] Current Investment Portfolios'!$C$1:$R$65536,3)="","",VLOOKUP($B233,'[2] Current Investment Portfolios'!$C$1:$R$65536,3,FALSE))</f>
        <v/>
      </c>
      <c r="F233" s="43" t="str">
        <f>IF(VLOOKUP($B233,'[2] Current Investment Portfolios'!$C$1:$R$65536,10)="","",VLOOKUP($B233,'[2] Current Investment Portfolios'!$C$1:$R$65536,10,FALSE))</f>
        <v/>
      </c>
      <c r="G233" s="43" t="str">
        <f>IF(VLOOKUP($B233,'[2] Current Investment Portfolios'!$C$1:$R$65536,4)="","",VLOOKUP($B233,'[2] Current Investment Portfolios'!$C$1:$R$65536,4,FALSE))</f>
        <v/>
      </c>
      <c r="H233" s="43" t="str">
        <f>IF(VLOOKUP($B233,'[2] Current Investment Portfolios'!$C$1:$R$65536,11)="","",VLOOKUP($B233,'[2] Current Investment Portfolios'!$C$1:$R$65536,11,FALSE))</f>
        <v/>
      </c>
      <c r="I233" s="43" t="str">
        <f>IF(VLOOKUP($B233,'[2] Current Investment Portfolios'!$C$1:$R$65536,5)="","",VLOOKUP($B233,'[2] Current Investment Portfolios'!$C$1:$R$65536,5,FALSE))</f>
        <v/>
      </c>
      <c r="J233" s="43" t="str">
        <f>IF(VLOOKUP($B233,'[2] Current Investment Portfolios'!$C$1:$R$65536,12)="","",VLOOKUP($B233,'[2] Current Investment Portfolios'!$C$1:$R$65536,12,FALSE))</f>
        <v/>
      </c>
      <c r="K233" s="43" t="str">
        <f>IF(VLOOKUP($B233,'[2] Current Investment Portfolios'!$C$1:$R$65536,6)="","",VLOOKUP($B233,'[2] Current Investment Portfolios'!$C$1:$R$65536,6,FALSE))</f>
        <v/>
      </c>
      <c r="L233" s="43" t="str">
        <f>IF(VLOOKUP($B233,'[2] Current Investment Portfolios'!$C$1:$R$65536,13)="","",VLOOKUP($B233,'[2] Current Investment Portfolios'!$C$1:$R$65536,13,FALSE))</f>
        <v/>
      </c>
      <c r="M233" s="43" t="str">
        <f>IF(VLOOKUP($B233,'[2] Current Investment Portfolios'!$C$1:$R$65536,7)="","",VLOOKUP($B233,'[2] Current Investment Portfolios'!$C$1:$R$65536,7,FALSE))</f>
        <v/>
      </c>
      <c r="N233" s="43" t="str">
        <f>IF(VLOOKUP($B233,'[2] Current Investment Portfolios'!$C$1:$R$65536,14)="","",VLOOKUP($B233,'[2] Current Investment Portfolios'!$C$1:$R$65536,14,FALSE))</f>
        <v/>
      </c>
      <c r="O233" s="43" t="str">
        <f>IF(VLOOKUP($B233,'[2] Current Investment Portfolios'!$C$1:$R$65536,8)="","",VLOOKUP($B233,'[2] Current Investment Portfolios'!$C$1:$R$65536,8,FALSE))</f>
        <v/>
      </c>
      <c r="P233" s="43" t="str">
        <f>IF(VLOOKUP($B233,'[2] Current Investment Portfolios'!$C$1:$R$65536,15)="","",VLOOKUP($B233,'[2] Current Investment Portfolios'!$C$1:$R$65536,15,FALSE))</f>
        <v/>
      </c>
      <c r="Q233" s="43" t="str">
        <f>IF(VLOOKUP($B233,'[2] Current Investment Portfolios'!$C$1:$R$65536,9)="","",VLOOKUP($B233,'[2] Current Investment Portfolios'!$C$1:$R$65536,9,FALSE))</f>
        <v/>
      </c>
      <c r="R233" s="43" t="str">
        <f>IF(VLOOKUP($B233,'[2] Current Investment Portfolios'!$C$1:$R$65536,16)="","",VLOOKUP($B233,'[2] Current Investment Portfolios'!$C$1:$R$65536,16,FALSE))</f>
        <v/>
      </c>
      <c r="S233" s="29">
        <f>VLOOKUP(B233,'[1]BuySell Data'!$A:$E,5,FALSE)</f>
        <v>4.0000000000000001E-3</v>
      </c>
      <c r="T233" s="27" t="str">
        <f>VLOOKUP(B233,'[1]Investment Managers'!$A:$B,2,FALSE)</f>
        <v>Allan Gray Australia Pty Ltd</v>
      </c>
    </row>
    <row r="234" spans="1:237" s="2" customFormat="1" x14ac:dyDescent="0.25">
      <c r="A234" s="30" t="s">
        <v>1028</v>
      </c>
      <c r="B234" s="73" t="s">
        <v>111</v>
      </c>
      <c r="C234" s="32" t="s">
        <v>873</v>
      </c>
      <c r="D234" s="29">
        <f>VLOOKUP(B234,'[1]ICR Data'!$A:$E,5,FALSE)</f>
        <v>9.0000000000000011E-3</v>
      </c>
      <c r="E234" s="43" t="e">
        <f>IF(VLOOKUP($B234,'[2] Current Investment Portfolios'!$C$1:$R$65536,3)="","",VLOOKUP($B234,'[2] Current Investment Portfolios'!$C$1:$R$65536,3,FALSE))</f>
        <v>#N/A</v>
      </c>
      <c r="F234" s="43" t="e">
        <f>IF(VLOOKUP($B234,'[2] Current Investment Portfolios'!$C$1:$R$65536,10)="","",VLOOKUP($B234,'[2] Current Investment Portfolios'!$C$1:$R$65536,10,FALSE))</f>
        <v>#N/A</v>
      </c>
      <c r="G234" s="43" t="e">
        <f>IF(VLOOKUP($B234,'[2] Current Investment Portfolios'!$C$1:$R$65536,4)="","",VLOOKUP($B234,'[2] Current Investment Portfolios'!$C$1:$R$65536,4,FALSE))</f>
        <v>#N/A</v>
      </c>
      <c r="H234" s="43" t="e">
        <f>IF(VLOOKUP($B234,'[2] Current Investment Portfolios'!$C$1:$R$65536,11)="","",VLOOKUP($B234,'[2] Current Investment Portfolios'!$C$1:$R$65536,11,FALSE))</f>
        <v>#N/A</v>
      </c>
      <c r="I234" s="43" t="e">
        <f>IF(VLOOKUP($B234,'[2] Current Investment Portfolios'!$C$1:$R$65536,5)="","",VLOOKUP($B234,'[2] Current Investment Portfolios'!$C$1:$R$65536,5,FALSE))</f>
        <v>#N/A</v>
      </c>
      <c r="J234" s="43" t="e">
        <f>IF(VLOOKUP($B234,'[2] Current Investment Portfolios'!$C$1:$R$65536,12)="","",VLOOKUP($B234,'[2] Current Investment Portfolios'!$C$1:$R$65536,12,FALSE))</f>
        <v>#N/A</v>
      </c>
      <c r="K234" s="43" t="e">
        <f>IF(VLOOKUP($B234,'[2] Current Investment Portfolios'!$C$1:$R$65536,6)="","",VLOOKUP($B234,'[2] Current Investment Portfolios'!$C$1:$R$65536,6,FALSE))</f>
        <v>#N/A</v>
      </c>
      <c r="L234" s="43" t="e">
        <f>IF(VLOOKUP($B234,'[2] Current Investment Portfolios'!$C$1:$R$65536,13)="","",VLOOKUP($B234,'[2] Current Investment Portfolios'!$C$1:$R$65536,13,FALSE))</f>
        <v>#N/A</v>
      </c>
      <c r="M234" s="43" t="e">
        <f>IF(VLOOKUP($B234,'[2] Current Investment Portfolios'!$C$1:$R$65536,7)="","",VLOOKUP($B234,'[2] Current Investment Portfolios'!$C$1:$R$65536,7,FALSE))</f>
        <v>#N/A</v>
      </c>
      <c r="N234" s="43" t="e">
        <f>IF(VLOOKUP($B234,'[2] Current Investment Portfolios'!$C$1:$R$65536,14)="","",VLOOKUP($B234,'[2] Current Investment Portfolios'!$C$1:$R$65536,14,FALSE))</f>
        <v>#N/A</v>
      </c>
      <c r="O234" s="43" t="e">
        <f>IF(VLOOKUP($B234,'[2] Current Investment Portfolios'!$C$1:$R$65536,8)="","",VLOOKUP($B234,'[2] Current Investment Portfolios'!$C$1:$R$65536,8,FALSE))</f>
        <v>#N/A</v>
      </c>
      <c r="P234" s="43" t="e">
        <f>IF(VLOOKUP($B234,'[2] Current Investment Portfolios'!$C$1:$R$65536,15)="","",VLOOKUP($B234,'[2] Current Investment Portfolios'!$C$1:$R$65536,15,FALSE))</f>
        <v>#N/A</v>
      </c>
      <c r="Q234" s="43" t="e">
        <f>IF(VLOOKUP($B234,'[2] Current Investment Portfolios'!$C$1:$R$65536,9)="","",VLOOKUP($B234,'[2] Current Investment Portfolios'!$C$1:$R$65536,9,FALSE))</f>
        <v>#N/A</v>
      </c>
      <c r="R234" s="43" t="e">
        <f>IF(VLOOKUP($B234,'[2] Current Investment Portfolios'!$C$1:$R$65536,16)="","",VLOOKUP($B234,'[2] Current Investment Portfolios'!$C$1:$R$65536,16,FALSE))</f>
        <v>#N/A</v>
      </c>
      <c r="S234" s="29">
        <f>VLOOKUP(B234,'[1]BuySell Data'!$A:$E,5,FALSE)</f>
        <v>4.0000000000000001E-3</v>
      </c>
      <c r="T234" s="27" t="str">
        <f>VLOOKUP(B234,'[1]Investment Managers'!$A:$B,2,FALSE)</f>
        <v>Alphinity Investment Management Pty Ltd</v>
      </c>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row>
    <row r="235" spans="1:237" s="2" customFormat="1" x14ac:dyDescent="0.25">
      <c r="A235" s="16" t="s">
        <v>1029</v>
      </c>
      <c r="B235" s="35" t="s">
        <v>37</v>
      </c>
      <c r="C235" s="32" t="s">
        <v>873</v>
      </c>
      <c r="D235" s="29">
        <f>VLOOKUP(B235,'[1]ICR Data'!$A:$E,5,FALSE)</f>
        <v>9.0000000000000011E-3</v>
      </c>
      <c r="E235" s="43" t="e">
        <f>IF(VLOOKUP($B235,'[2] Current Investment Portfolios'!$C$1:$R$65536,3)="","",VLOOKUP($B235,'[2] Current Investment Portfolios'!$C$1:$R$65536,3,FALSE))</f>
        <v>#N/A</v>
      </c>
      <c r="F235" s="43" t="e">
        <f>IF(VLOOKUP($B235,'[2] Current Investment Portfolios'!$C$1:$R$65536,10)="","",VLOOKUP($B235,'[2] Current Investment Portfolios'!$C$1:$R$65536,10,FALSE))</f>
        <v>#N/A</v>
      </c>
      <c r="G235" s="43" t="e">
        <f>IF(VLOOKUP($B235,'[2] Current Investment Portfolios'!$C$1:$R$65536,4)="","",VLOOKUP($B235,'[2] Current Investment Portfolios'!$C$1:$R$65536,4,FALSE))</f>
        <v>#N/A</v>
      </c>
      <c r="H235" s="43" t="e">
        <f>IF(VLOOKUP($B235,'[2] Current Investment Portfolios'!$C$1:$R$65536,11)="","",VLOOKUP($B235,'[2] Current Investment Portfolios'!$C$1:$R$65536,11,FALSE))</f>
        <v>#N/A</v>
      </c>
      <c r="I235" s="43" t="e">
        <f>IF(VLOOKUP($B235,'[2] Current Investment Portfolios'!$C$1:$R$65536,5)="","",VLOOKUP($B235,'[2] Current Investment Portfolios'!$C$1:$R$65536,5,FALSE))</f>
        <v>#N/A</v>
      </c>
      <c r="J235" s="43" t="e">
        <f>IF(VLOOKUP($B235,'[2] Current Investment Portfolios'!$C$1:$R$65536,12)="","",VLOOKUP($B235,'[2] Current Investment Portfolios'!$C$1:$R$65536,12,FALSE))</f>
        <v>#N/A</v>
      </c>
      <c r="K235" s="43" t="e">
        <f>IF(VLOOKUP($B235,'[2] Current Investment Portfolios'!$C$1:$R$65536,6)="","",VLOOKUP($B235,'[2] Current Investment Portfolios'!$C$1:$R$65536,6,FALSE))</f>
        <v>#N/A</v>
      </c>
      <c r="L235" s="43" t="e">
        <f>IF(VLOOKUP($B235,'[2] Current Investment Portfolios'!$C$1:$R$65536,13)="","",VLOOKUP($B235,'[2] Current Investment Portfolios'!$C$1:$R$65536,13,FALSE))</f>
        <v>#N/A</v>
      </c>
      <c r="M235" s="43" t="e">
        <f>IF(VLOOKUP($B235,'[2] Current Investment Portfolios'!$C$1:$R$65536,7)="","",VLOOKUP($B235,'[2] Current Investment Portfolios'!$C$1:$R$65536,7,FALSE))</f>
        <v>#N/A</v>
      </c>
      <c r="N235" s="43" t="e">
        <f>IF(VLOOKUP($B235,'[2] Current Investment Portfolios'!$C$1:$R$65536,14)="","",VLOOKUP($B235,'[2] Current Investment Portfolios'!$C$1:$R$65536,14,FALSE))</f>
        <v>#N/A</v>
      </c>
      <c r="O235" s="43" t="e">
        <f>IF(VLOOKUP($B235,'[2] Current Investment Portfolios'!$C$1:$R$65536,8)="","",VLOOKUP($B235,'[2] Current Investment Portfolios'!$C$1:$R$65536,8,FALSE))</f>
        <v>#N/A</v>
      </c>
      <c r="P235" s="43" t="e">
        <f>IF(VLOOKUP($B235,'[2] Current Investment Portfolios'!$C$1:$R$65536,15)="","",VLOOKUP($B235,'[2] Current Investment Portfolios'!$C$1:$R$65536,15,FALSE))</f>
        <v>#N/A</v>
      </c>
      <c r="Q235" s="43" t="e">
        <f>IF(VLOOKUP($B235,'[2] Current Investment Portfolios'!$C$1:$R$65536,9)="","",VLOOKUP($B235,'[2] Current Investment Portfolios'!$C$1:$R$65536,9,FALSE))</f>
        <v>#N/A</v>
      </c>
      <c r="R235" s="43" t="e">
        <f>IF(VLOOKUP($B235,'[2] Current Investment Portfolios'!$C$1:$R$65536,16)="","",VLOOKUP($B235,'[2] Current Investment Portfolios'!$C$1:$R$65536,16,FALSE))</f>
        <v>#N/A</v>
      </c>
      <c r="S235" s="29">
        <f>VLOOKUP(B235,'[1]BuySell Data'!$A:$E,5,FALSE)</f>
        <v>4.0000000000000001E-3</v>
      </c>
      <c r="T235" s="27" t="str">
        <f>VLOOKUP(B235,'[1]Investment Managers'!$A:$B,2,FALSE)</f>
        <v>Alphinity Investment Management Pty Ltd</v>
      </c>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row>
    <row r="236" spans="1:237" s="2" customFormat="1" x14ac:dyDescent="0.25">
      <c r="A236" s="16" t="s">
        <v>451</v>
      </c>
      <c r="B236" s="73" t="s">
        <v>36</v>
      </c>
      <c r="C236" s="32" t="s">
        <v>873</v>
      </c>
      <c r="D236" s="29">
        <f>VLOOKUP(B236,'[1]ICR Data'!$A:$E,5,FALSE)</f>
        <v>9.0000000000000011E-3</v>
      </c>
      <c r="E236" s="43" t="e">
        <f>IF(VLOOKUP($B236,'[2] Current Investment Portfolios'!$C$1:$R$65536,3)="","",VLOOKUP($B236,'[2] Current Investment Portfolios'!$C$1:$R$65536,3,FALSE))</f>
        <v>#N/A</v>
      </c>
      <c r="F236" s="43" t="e">
        <f>IF(VLOOKUP($B236,'[2] Current Investment Portfolios'!$C$1:$R$65536,10)="","",VLOOKUP($B236,'[2] Current Investment Portfolios'!$C$1:$R$65536,10,FALSE))</f>
        <v>#N/A</v>
      </c>
      <c r="G236" s="43" t="e">
        <f>IF(VLOOKUP($B236,'[2] Current Investment Portfolios'!$C$1:$R$65536,4)="","",VLOOKUP($B236,'[2] Current Investment Portfolios'!$C$1:$R$65536,4,FALSE))</f>
        <v>#N/A</v>
      </c>
      <c r="H236" s="43" t="e">
        <f>IF(VLOOKUP($B236,'[2] Current Investment Portfolios'!$C$1:$R$65536,11)="","",VLOOKUP($B236,'[2] Current Investment Portfolios'!$C$1:$R$65536,11,FALSE))</f>
        <v>#N/A</v>
      </c>
      <c r="I236" s="43" t="e">
        <f>IF(VLOOKUP($B236,'[2] Current Investment Portfolios'!$C$1:$R$65536,5)="","",VLOOKUP($B236,'[2] Current Investment Portfolios'!$C$1:$R$65536,5,FALSE))</f>
        <v>#N/A</v>
      </c>
      <c r="J236" s="43" t="e">
        <f>IF(VLOOKUP($B236,'[2] Current Investment Portfolios'!$C$1:$R$65536,12)="","",VLOOKUP($B236,'[2] Current Investment Portfolios'!$C$1:$R$65536,12,FALSE))</f>
        <v>#N/A</v>
      </c>
      <c r="K236" s="43" t="e">
        <f>IF(VLOOKUP($B236,'[2] Current Investment Portfolios'!$C$1:$R$65536,6)="","",VLOOKUP($B236,'[2] Current Investment Portfolios'!$C$1:$R$65536,6,FALSE))</f>
        <v>#N/A</v>
      </c>
      <c r="L236" s="43" t="e">
        <f>IF(VLOOKUP($B236,'[2] Current Investment Portfolios'!$C$1:$R$65536,13)="","",VLOOKUP($B236,'[2] Current Investment Portfolios'!$C$1:$R$65536,13,FALSE))</f>
        <v>#N/A</v>
      </c>
      <c r="M236" s="43" t="e">
        <f>IF(VLOOKUP($B236,'[2] Current Investment Portfolios'!$C$1:$R$65536,7)="","",VLOOKUP($B236,'[2] Current Investment Portfolios'!$C$1:$R$65536,7,FALSE))</f>
        <v>#N/A</v>
      </c>
      <c r="N236" s="43" t="e">
        <f>IF(VLOOKUP($B236,'[2] Current Investment Portfolios'!$C$1:$R$65536,14)="","",VLOOKUP($B236,'[2] Current Investment Portfolios'!$C$1:$R$65536,14,FALSE))</f>
        <v>#N/A</v>
      </c>
      <c r="O236" s="43" t="e">
        <f>IF(VLOOKUP($B236,'[2] Current Investment Portfolios'!$C$1:$R$65536,8)="","",VLOOKUP($B236,'[2] Current Investment Portfolios'!$C$1:$R$65536,8,FALSE))</f>
        <v>#N/A</v>
      </c>
      <c r="P236" s="43" t="e">
        <f>IF(VLOOKUP($B236,'[2] Current Investment Portfolios'!$C$1:$R$65536,15)="","",VLOOKUP($B236,'[2] Current Investment Portfolios'!$C$1:$R$65536,15,FALSE))</f>
        <v>#N/A</v>
      </c>
      <c r="Q236" s="43" t="e">
        <f>IF(VLOOKUP($B236,'[2] Current Investment Portfolios'!$C$1:$R$65536,9)="","",VLOOKUP($B236,'[2] Current Investment Portfolios'!$C$1:$R$65536,9,FALSE))</f>
        <v>#N/A</v>
      </c>
      <c r="R236" s="43" t="e">
        <f>IF(VLOOKUP($B236,'[2] Current Investment Portfolios'!$C$1:$R$65536,16)="","",VLOOKUP($B236,'[2] Current Investment Portfolios'!$C$1:$R$65536,16,FALSE))</f>
        <v>#N/A</v>
      </c>
      <c r="S236" s="29">
        <f>VLOOKUP(B236,'[1]BuySell Data'!$A:$E,5,FALSE)</f>
        <v>4.0000000000000001E-3</v>
      </c>
      <c r="T236" s="27" t="str">
        <f>VLOOKUP(B236,'[1]Investment Managers'!$A:$B,2,FALSE)</f>
        <v>Ausbil Investment Management Limited</v>
      </c>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row>
    <row r="237" spans="1:237" s="2" customFormat="1" x14ac:dyDescent="0.25">
      <c r="A237" s="30" t="s">
        <v>357</v>
      </c>
      <c r="B237" s="35" t="s">
        <v>358</v>
      </c>
      <c r="C237" s="32" t="s">
        <v>873</v>
      </c>
      <c r="D237" s="29">
        <f>VLOOKUP(B237,'[1]ICR Data'!$A:$E,5,FALSE)</f>
        <v>9.7999999999999997E-3</v>
      </c>
      <c r="E237" s="43" t="e">
        <f>IF(VLOOKUP($B237,'[2] Current Investment Portfolios'!$C$1:$R$65536,3)="","",VLOOKUP($B237,'[2] Current Investment Portfolios'!$C$1:$R$65536,3,FALSE))</f>
        <v>#N/A</v>
      </c>
      <c r="F237" s="43" t="e">
        <f>IF(VLOOKUP($B237,'[2] Current Investment Portfolios'!$C$1:$R$65536,10)="","",VLOOKUP($B237,'[2] Current Investment Portfolios'!$C$1:$R$65536,10,FALSE))</f>
        <v>#N/A</v>
      </c>
      <c r="G237" s="43" t="e">
        <f>IF(VLOOKUP($B237,'[2] Current Investment Portfolios'!$C$1:$R$65536,4)="","",VLOOKUP($B237,'[2] Current Investment Portfolios'!$C$1:$R$65536,4,FALSE))</f>
        <v>#N/A</v>
      </c>
      <c r="H237" s="43" t="e">
        <f>IF(VLOOKUP($B237,'[2] Current Investment Portfolios'!$C$1:$R$65536,11)="","",VLOOKUP($B237,'[2] Current Investment Portfolios'!$C$1:$R$65536,11,FALSE))</f>
        <v>#N/A</v>
      </c>
      <c r="I237" s="43" t="e">
        <f>IF(VLOOKUP($B237,'[2] Current Investment Portfolios'!$C$1:$R$65536,5)="","",VLOOKUP($B237,'[2] Current Investment Portfolios'!$C$1:$R$65536,5,FALSE))</f>
        <v>#N/A</v>
      </c>
      <c r="J237" s="43" t="e">
        <f>IF(VLOOKUP($B237,'[2] Current Investment Portfolios'!$C$1:$R$65536,12)="","",VLOOKUP($B237,'[2] Current Investment Portfolios'!$C$1:$R$65536,12,FALSE))</f>
        <v>#N/A</v>
      </c>
      <c r="K237" s="43" t="e">
        <f>IF(VLOOKUP($B237,'[2] Current Investment Portfolios'!$C$1:$R$65536,6)="","",VLOOKUP($B237,'[2] Current Investment Portfolios'!$C$1:$R$65536,6,FALSE))</f>
        <v>#N/A</v>
      </c>
      <c r="L237" s="43" t="e">
        <f>IF(VLOOKUP($B237,'[2] Current Investment Portfolios'!$C$1:$R$65536,13)="","",VLOOKUP($B237,'[2] Current Investment Portfolios'!$C$1:$R$65536,13,FALSE))</f>
        <v>#N/A</v>
      </c>
      <c r="M237" s="43" t="e">
        <f>IF(VLOOKUP($B237,'[2] Current Investment Portfolios'!$C$1:$R$65536,7)="","",VLOOKUP($B237,'[2] Current Investment Portfolios'!$C$1:$R$65536,7,FALSE))</f>
        <v>#N/A</v>
      </c>
      <c r="N237" s="43" t="e">
        <f>IF(VLOOKUP($B237,'[2] Current Investment Portfolios'!$C$1:$R$65536,14)="","",VLOOKUP($B237,'[2] Current Investment Portfolios'!$C$1:$R$65536,14,FALSE))</f>
        <v>#N/A</v>
      </c>
      <c r="O237" s="43" t="e">
        <f>IF(VLOOKUP($B237,'[2] Current Investment Portfolios'!$C$1:$R$65536,8)="","",VLOOKUP($B237,'[2] Current Investment Portfolios'!$C$1:$R$65536,8,FALSE))</f>
        <v>#N/A</v>
      </c>
      <c r="P237" s="43" t="e">
        <f>IF(VLOOKUP($B237,'[2] Current Investment Portfolios'!$C$1:$R$65536,15)="","",VLOOKUP($B237,'[2] Current Investment Portfolios'!$C$1:$R$65536,15,FALSE))</f>
        <v>#N/A</v>
      </c>
      <c r="Q237" s="43" t="e">
        <f>IF(VLOOKUP($B237,'[2] Current Investment Portfolios'!$C$1:$R$65536,9)="","",VLOOKUP($B237,'[2] Current Investment Portfolios'!$C$1:$R$65536,9,FALSE))</f>
        <v>#N/A</v>
      </c>
      <c r="R237" s="43" t="e">
        <f>IF(VLOOKUP($B237,'[2] Current Investment Portfolios'!$C$1:$R$65536,16)="","",VLOOKUP($B237,'[2] Current Investment Portfolios'!$C$1:$R$65536,16,FALSE))</f>
        <v>#N/A</v>
      </c>
      <c r="S237" s="29">
        <f>VLOOKUP(B237,'[1]BuySell Data'!$A:$E,5,FALSE)</f>
        <v>4.0000000000000001E-3</v>
      </c>
      <c r="T237" s="27" t="str">
        <f>VLOOKUP(B237,'[1]Investment Managers'!$A:$B,2,FALSE)</f>
        <v>Bennelong Funds Management Ltd</v>
      </c>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row>
    <row r="238" spans="1:237" x14ac:dyDescent="0.25">
      <c r="A238" s="16" t="s">
        <v>1168</v>
      </c>
      <c r="B238" s="35" t="s">
        <v>25</v>
      </c>
      <c r="C238" s="32" t="s">
        <v>873</v>
      </c>
      <c r="D238" s="29">
        <f>VLOOKUP(B238,'[1]ICR Data'!$A:$E,5,FALSE)</f>
        <v>4.5000000000000005E-3</v>
      </c>
      <c r="E238" s="43" t="e">
        <f>IF(VLOOKUP($B238,'[2] Current Investment Portfolios'!$C$1:$R$65536,3)="","",VLOOKUP($B238,'[2] Current Investment Portfolios'!$C$1:$R$65536,3,FALSE))</f>
        <v>#N/A</v>
      </c>
      <c r="F238" s="43" t="e">
        <f>IF(VLOOKUP($B238,'[2] Current Investment Portfolios'!$C$1:$R$65536,10)="","",VLOOKUP($B238,'[2] Current Investment Portfolios'!$C$1:$R$65536,10,FALSE))</f>
        <v>#N/A</v>
      </c>
      <c r="G238" s="43" t="e">
        <f>IF(VLOOKUP($B238,'[2] Current Investment Portfolios'!$C$1:$R$65536,4)="","",VLOOKUP($B238,'[2] Current Investment Portfolios'!$C$1:$R$65536,4,FALSE))</f>
        <v>#N/A</v>
      </c>
      <c r="H238" s="43" t="e">
        <f>IF(VLOOKUP($B238,'[2] Current Investment Portfolios'!$C$1:$R$65536,11)="","",VLOOKUP($B238,'[2] Current Investment Portfolios'!$C$1:$R$65536,11,FALSE))</f>
        <v>#N/A</v>
      </c>
      <c r="I238" s="43" t="e">
        <f>IF(VLOOKUP($B238,'[2] Current Investment Portfolios'!$C$1:$R$65536,5)="","",VLOOKUP($B238,'[2] Current Investment Portfolios'!$C$1:$R$65536,5,FALSE))</f>
        <v>#N/A</v>
      </c>
      <c r="J238" s="43" t="e">
        <f>IF(VLOOKUP($B238,'[2] Current Investment Portfolios'!$C$1:$R$65536,12)="","",VLOOKUP($B238,'[2] Current Investment Portfolios'!$C$1:$R$65536,12,FALSE))</f>
        <v>#N/A</v>
      </c>
      <c r="K238" s="43" t="e">
        <f>IF(VLOOKUP($B238,'[2] Current Investment Portfolios'!$C$1:$R$65536,6)="","",VLOOKUP($B238,'[2] Current Investment Portfolios'!$C$1:$R$65536,6,FALSE))</f>
        <v>#N/A</v>
      </c>
      <c r="L238" s="43" t="e">
        <f>IF(VLOOKUP($B238,'[2] Current Investment Portfolios'!$C$1:$R$65536,13)="","",VLOOKUP($B238,'[2] Current Investment Portfolios'!$C$1:$R$65536,13,FALSE))</f>
        <v>#N/A</v>
      </c>
      <c r="M238" s="43" t="e">
        <f>IF(VLOOKUP($B238,'[2] Current Investment Portfolios'!$C$1:$R$65536,7)="","",VLOOKUP($B238,'[2] Current Investment Portfolios'!$C$1:$R$65536,7,FALSE))</f>
        <v>#N/A</v>
      </c>
      <c r="N238" s="43" t="e">
        <f>IF(VLOOKUP($B238,'[2] Current Investment Portfolios'!$C$1:$R$65536,14)="","",VLOOKUP($B238,'[2] Current Investment Portfolios'!$C$1:$R$65536,14,FALSE))</f>
        <v>#N/A</v>
      </c>
      <c r="O238" s="43" t="e">
        <f>IF(VLOOKUP($B238,'[2] Current Investment Portfolios'!$C$1:$R$65536,8)="","",VLOOKUP($B238,'[2] Current Investment Portfolios'!$C$1:$R$65536,8,FALSE))</f>
        <v>#N/A</v>
      </c>
      <c r="P238" s="43" t="e">
        <f>IF(VLOOKUP($B238,'[2] Current Investment Portfolios'!$C$1:$R$65536,15)="","",VLOOKUP($B238,'[2] Current Investment Portfolios'!$C$1:$R$65536,15,FALSE))</f>
        <v>#N/A</v>
      </c>
      <c r="Q238" s="43" t="e">
        <f>IF(VLOOKUP($B238,'[2] Current Investment Portfolios'!$C$1:$R$65536,9)="","",VLOOKUP($B238,'[2] Current Investment Portfolios'!$C$1:$R$65536,9,FALSE))</f>
        <v>#N/A</v>
      </c>
      <c r="R238" s="43" t="e">
        <f>IF(VLOOKUP($B238,'[2] Current Investment Portfolios'!$C$1:$R$65536,16)="","",VLOOKUP($B238,'[2] Current Investment Portfolios'!$C$1:$R$65536,16,FALSE))</f>
        <v>#N/A</v>
      </c>
      <c r="S238" s="29">
        <f>VLOOKUP(B238,'[1]BuySell Data'!$A:$E,5,FALSE)</f>
        <v>3.0000000000000001E-3</v>
      </c>
      <c r="T238" s="27" t="str">
        <f>VLOOKUP(B238,'[1]Investment Managers'!$A:$B,2,FALSE)</f>
        <v>BlackRock Asset Management Australia Ltd</v>
      </c>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row>
    <row r="239" spans="1:237" x14ac:dyDescent="0.25">
      <c r="A239" s="16" t="s">
        <v>1302</v>
      </c>
      <c r="B239" s="35" t="s">
        <v>1301</v>
      </c>
      <c r="C239" s="32" t="s">
        <v>873</v>
      </c>
      <c r="D239" s="29">
        <f>VLOOKUP(B239,'[1]ICR Data'!$A:$E,5,FALSE)</f>
        <v>8.6999999999999994E-3</v>
      </c>
      <c r="E239" s="43" t="e">
        <f>IF(VLOOKUP($B239,'[2] Current Investment Portfolios'!$C$1:$R$65536,3)="","",VLOOKUP($B239,'[2] Current Investment Portfolios'!$C$1:$R$65536,3,FALSE))</f>
        <v>#N/A</v>
      </c>
      <c r="F239" s="43" t="e">
        <f>IF(VLOOKUP($B239,'[2] Current Investment Portfolios'!$C$1:$R$65536,10)="","",VLOOKUP($B239,'[2] Current Investment Portfolios'!$C$1:$R$65536,10,FALSE))</f>
        <v>#N/A</v>
      </c>
      <c r="G239" s="43" t="e">
        <f>IF(VLOOKUP($B239,'[2] Current Investment Portfolios'!$C$1:$R$65536,4)="","",VLOOKUP($B239,'[2] Current Investment Portfolios'!$C$1:$R$65536,4,FALSE))</f>
        <v>#N/A</v>
      </c>
      <c r="H239" s="43" t="e">
        <f>IF(VLOOKUP($B239,'[2] Current Investment Portfolios'!$C$1:$R$65536,11)="","",VLOOKUP($B239,'[2] Current Investment Portfolios'!$C$1:$R$65536,11,FALSE))</f>
        <v>#N/A</v>
      </c>
      <c r="I239" s="43" t="e">
        <f>IF(VLOOKUP($B239,'[2] Current Investment Portfolios'!$C$1:$R$65536,5)="","",VLOOKUP($B239,'[2] Current Investment Portfolios'!$C$1:$R$65536,5,FALSE))</f>
        <v>#N/A</v>
      </c>
      <c r="J239" s="43" t="e">
        <f>IF(VLOOKUP($B239,'[2] Current Investment Portfolios'!$C$1:$R$65536,12)="","",VLOOKUP($B239,'[2] Current Investment Portfolios'!$C$1:$R$65536,12,FALSE))</f>
        <v>#N/A</v>
      </c>
      <c r="K239" s="43" t="e">
        <f>IF(VLOOKUP($B239,'[2] Current Investment Portfolios'!$C$1:$R$65536,6)="","",VLOOKUP($B239,'[2] Current Investment Portfolios'!$C$1:$R$65536,6,FALSE))</f>
        <v>#N/A</v>
      </c>
      <c r="L239" s="43" t="e">
        <f>IF(VLOOKUP($B239,'[2] Current Investment Portfolios'!$C$1:$R$65536,13)="","",VLOOKUP($B239,'[2] Current Investment Portfolios'!$C$1:$R$65536,13,FALSE))</f>
        <v>#N/A</v>
      </c>
      <c r="M239" s="43" t="e">
        <f>IF(VLOOKUP($B239,'[2] Current Investment Portfolios'!$C$1:$R$65536,7)="","",VLOOKUP($B239,'[2] Current Investment Portfolios'!$C$1:$R$65536,7,FALSE))</f>
        <v>#N/A</v>
      </c>
      <c r="N239" s="43" t="e">
        <f>IF(VLOOKUP($B239,'[2] Current Investment Portfolios'!$C$1:$R$65536,14)="","",VLOOKUP($B239,'[2] Current Investment Portfolios'!$C$1:$R$65536,14,FALSE))</f>
        <v>#N/A</v>
      </c>
      <c r="O239" s="43" t="e">
        <f>IF(VLOOKUP($B239,'[2] Current Investment Portfolios'!$C$1:$R$65536,8)="","",VLOOKUP($B239,'[2] Current Investment Portfolios'!$C$1:$R$65536,8,FALSE))</f>
        <v>#N/A</v>
      </c>
      <c r="P239" s="43" t="e">
        <f>IF(VLOOKUP($B239,'[2] Current Investment Portfolios'!$C$1:$R$65536,15)="","",VLOOKUP($B239,'[2] Current Investment Portfolios'!$C$1:$R$65536,15,FALSE))</f>
        <v>#N/A</v>
      </c>
      <c r="Q239" s="43" t="e">
        <f>IF(VLOOKUP($B239,'[2] Current Investment Portfolios'!$C$1:$R$65536,9)="","",VLOOKUP($B239,'[2] Current Investment Portfolios'!$C$1:$R$65536,9,FALSE))</f>
        <v>#N/A</v>
      </c>
      <c r="R239" s="43" t="e">
        <f>IF(VLOOKUP($B239,'[2] Current Investment Portfolios'!$C$1:$R$65536,16)="","",VLOOKUP($B239,'[2] Current Investment Portfolios'!$C$1:$R$65536,16,FALSE))</f>
        <v>#N/A</v>
      </c>
      <c r="S239" s="29">
        <f>VLOOKUP(B239,'[1]BuySell Data'!$A:$E,5,FALSE)</f>
        <v>6.0000000000000001E-3</v>
      </c>
      <c r="T239" s="27" t="str">
        <f>VLOOKUP(B239,'[1]Investment Managers'!$A:$B,2,FALSE)</f>
        <v>Schroder Investment Management Aus Ltd</v>
      </c>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row>
    <row r="240" spans="1:237" x14ac:dyDescent="0.25">
      <c r="A240" s="176" t="s">
        <v>879</v>
      </c>
      <c r="B240" s="75" t="s">
        <v>827</v>
      </c>
      <c r="C240" s="76" t="s">
        <v>873</v>
      </c>
      <c r="D240" s="29">
        <f>VLOOKUP(B240,'[1]ICR Data'!$A:$E,5,FALSE)</f>
        <v>2.8000000000000004E-3</v>
      </c>
      <c r="E240" s="43" t="str">
        <f>IF(VLOOKUP($B240,'[2] Current Investment Portfolios'!$C$1:$R$65536,3)="","",VLOOKUP($B240,'[2] Current Investment Portfolios'!$C$1:$R$65536,3,FALSE))</f>
        <v/>
      </c>
      <c r="F240" s="43" t="str">
        <f>IF(VLOOKUP($B240,'[2] Current Investment Portfolios'!$C$1:$R$65536,10)="","",VLOOKUP($B240,'[2] Current Investment Portfolios'!$C$1:$R$65536,10,FALSE))</f>
        <v/>
      </c>
      <c r="G240" s="43" t="str">
        <f>IF(VLOOKUP($B240,'[2] Current Investment Portfolios'!$C$1:$R$65536,4)="","",VLOOKUP($B240,'[2] Current Investment Portfolios'!$C$1:$R$65536,4,FALSE))</f>
        <v/>
      </c>
      <c r="H240" s="43" t="str">
        <f>IF(VLOOKUP($B240,'[2] Current Investment Portfolios'!$C$1:$R$65536,11)="","",VLOOKUP($B240,'[2] Current Investment Portfolios'!$C$1:$R$65536,11,FALSE))</f>
        <v/>
      </c>
      <c r="I240" s="43" t="str">
        <f>IF(VLOOKUP($B240,'[2] Current Investment Portfolios'!$C$1:$R$65536,5)="","",VLOOKUP($B240,'[2] Current Investment Portfolios'!$C$1:$R$65536,5,FALSE))</f>
        <v/>
      </c>
      <c r="J240" s="43" t="str">
        <f>IF(VLOOKUP($B240,'[2] Current Investment Portfolios'!$C$1:$R$65536,12)="","",VLOOKUP($B240,'[2] Current Investment Portfolios'!$C$1:$R$65536,12,FALSE))</f>
        <v/>
      </c>
      <c r="K240" s="43" t="str">
        <f>IF(VLOOKUP($B240,'[2] Current Investment Portfolios'!$C$1:$R$65536,6)="","",VLOOKUP($B240,'[2] Current Investment Portfolios'!$C$1:$R$65536,6,FALSE))</f>
        <v/>
      </c>
      <c r="L240" s="43" t="str">
        <f>IF(VLOOKUP($B240,'[2] Current Investment Portfolios'!$C$1:$R$65536,13)="","",VLOOKUP($B240,'[2] Current Investment Portfolios'!$C$1:$R$65536,13,FALSE))</f>
        <v/>
      </c>
      <c r="M240" s="43" t="str">
        <f>IF(VLOOKUP($B240,'[2] Current Investment Portfolios'!$C$1:$R$65536,7)="","",VLOOKUP($B240,'[2] Current Investment Portfolios'!$C$1:$R$65536,7,FALSE))</f>
        <v/>
      </c>
      <c r="N240" s="43" t="str">
        <f>IF(VLOOKUP($B240,'[2] Current Investment Portfolios'!$C$1:$R$65536,14)="","",VLOOKUP($B240,'[2] Current Investment Portfolios'!$C$1:$R$65536,14,FALSE))</f>
        <v/>
      </c>
      <c r="O240" s="43" t="str">
        <f>IF(VLOOKUP($B240,'[2] Current Investment Portfolios'!$C$1:$R$65536,8)="","",VLOOKUP($B240,'[2] Current Investment Portfolios'!$C$1:$R$65536,8,FALSE))</f>
        <v/>
      </c>
      <c r="P240" s="43" t="str">
        <f>IF(VLOOKUP($B240,'[2] Current Investment Portfolios'!$C$1:$R$65536,15)="","",VLOOKUP($B240,'[2] Current Investment Portfolios'!$C$1:$R$65536,15,FALSE))</f>
        <v/>
      </c>
      <c r="Q240" s="43" t="str">
        <f>IF(VLOOKUP($B240,'[2] Current Investment Portfolios'!$C$1:$R$65536,9)="","",VLOOKUP($B240,'[2] Current Investment Portfolios'!$C$1:$R$65536,9,FALSE))</f>
        <v/>
      </c>
      <c r="R240" s="43" t="str">
        <f>IF(VLOOKUP($B240,'[2] Current Investment Portfolios'!$C$1:$R$65536,16)="","",VLOOKUP($B240,'[2] Current Investment Portfolios'!$C$1:$R$65536,16,FALSE))</f>
        <v/>
      </c>
      <c r="S240" s="29">
        <f>VLOOKUP(B240,'[1]BuySell Data'!$A:$E,5,FALSE)</f>
        <v>1.6000000000000001E-3</v>
      </c>
      <c r="T240" s="27" t="str">
        <f>VLOOKUP(B240,'[1]Investment Managers'!$A:$B,2,FALSE)</f>
        <v>DFA Australia Limited</v>
      </c>
    </row>
    <row r="241" spans="1:237" x14ac:dyDescent="0.25">
      <c r="A241" s="176" t="s">
        <v>880</v>
      </c>
      <c r="B241" s="75" t="s">
        <v>828</v>
      </c>
      <c r="C241" s="76" t="s">
        <v>873</v>
      </c>
      <c r="D241" s="29">
        <f>VLOOKUP(B241,'[1]ICR Data'!$A:$E,5,FALSE)</f>
        <v>1.6000000000000001E-3</v>
      </c>
      <c r="E241" s="43" t="str">
        <f>IF(VLOOKUP($B241,'[2] Current Investment Portfolios'!$C$1:$R$65536,3)="","",VLOOKUP($B241,'[2] Current Investment Portfolios'!$C$1:$R$65536,3,FALSE))</f>
        <v/>
      </c>
      <c r="F241" s="43" t="str">
        <f>IF(VLOOKUP($B241,'[2] Current Investment Portfolios'!$C$1:$R$65536,10)="","",VLOOKUP($B241,'[2] Current Investment Portfolios'!$C$1:$R$65536,10,FALSE))</f>
        <v/>
      </c>
      <c r="G241" s="43" t="str">
        <f>IF(VLOOKUP($B241,'[2] Current Investment Portfolios'!$C$1:$R$65536,4)="","",VLOOKUP($B241,'[2] Current Investment Portfolios'!$C$1:$R$65536,4,FALSE))</f>
        <v/>
      </c>
      <c r="H241" s="43" t="str">
        <f>IF(VLOOKUP($B241,'[2] Current Investment Portfolios'!$C$1:$R$65536,11)="","",VLOOKUP($B241,'[2] Current Investment Portfolios'!$C$1:$R$65536,11,FALSE))</f>
        <v/>
      </c>
      <c r="I241" s="43" t="str">
        <f>IF(VLOOKUP($B241,'[2] Current Investment Portfolios'!$C$1:$R$65536,5)="","",VLOOKUP($B241,'[2] Current Investment Portfolios'!$C$1:$R$65536,5,FALSE))</f>
        <v/>
      </c>
      <c r="J241" s="43" t="str">
        <f>IF(VLOOKUP($B241,'[2] Current Investment Portfolios'!$C$1:$R$65536,12)="","",VLOOKUP($B241,'[2] Current Investment Portfolios'!$C$1:$R$65536,12,FALSE))</f>
        <v/>
      </c>
      <c r="K241" s="43" t="str">
        <f>IF(VLOOKUP($B241,'[2] Current Investment Portfolios'!$C$1:$R$65536,6)="","",VLOOKUP($B241,'[2] Current Investment Portfolios'!$C$1:$R$65536,6,FALSE))</f>
        <v/>
      </c>
      <c r="L241" s="43" t="str">
        <f>IF(VLOOKUP($B241,'[2] Current Investment Portfolios'!$C$1:$R$65536,13)="","",VLOOKUP($B241,'[2] Current Investment Portfolios'!$C$1:$R$65536,13,FALSE))</f>
        <v/>
      </c>
      <c r="M241" s="43" t="str">
        <f>IF(VLOOKUP($B241,'[2] Current Investment Portfolios'!$C$1:$R$65536,7)="","",VLOOKUP($B241,'[2] Current Investment Portfolios'!$C$1:$R$65536,7,FALSE))</f>
        <v/>
      </c>
      <c r="N241" s="43" t="str">
        <f>IF(VLOOKUP($B241,'[2] Current Investment Portfolios'!$C$1:$R$65536,14)="","",VLOOKUP($B241,'[2] Current Investment Portfolios'!$C$1:$R$65536,14,FALSE))</f>
        <v/>
      </c>
      <c r="O241" s="43" t="str">
        <f>IF(VLOOKUP($B241,'[2] Current Investment Portfolios'!$C$1:$R$65536,8)="","",VLOOKUP($B241,'[2] Current Investment Portfolios'!$C$1:$R$65536,8,FALSE))</f>
        <v/>
      </c>
      <c r="P241" s="43" t="str">
        <f>IF(VLOOKUP($B241,'[2] Current Investment Portfolios'!$C$1:$R$65536,15)="","",VLOOKUP($B241,'[2] Current Investment Portfolios'!$C$1:$R$65536,15,FALSE))</f>
        <v/>
      </c>
      <c r="Q241" s="43" t="str">
        <f>IF(VLOOKUP($B241,'[2] Current Investment Portfolios'!$C$1:$R$65536,9)="","",VLOOKUP($B241,'[2] Current Investment Portfolios'!$C$1:$R$65536,9,FALSE))</f>
        <v/>
      </c>
      <c r="R241" s="43" t="str">
        <f>IF(VLOOKUP($B241,'[2] Current Investment Portfolios'!$C$1:$R$65536,16)="","",VLOOKUP($B241,'[2] Current Investment Portfolios'!$C$1:$R$65536,16,FALSE))</f>
        <v/>
      </c>
      <c r="S241" s="29">
        <f>VLOOKUP(B241,'[1]BuySell Data'!$A:$E,5,FALSE)</f>
        <v>1.6000000000000001E-3</v>
      </c>
      <c r="T241" s="27" t="str">
        <f>VLOOKUP(B241,'[1]Investment Managers'!$A:$B,2,FALSE)</f>
        <v>DFA Australia Limited</v>
      </c>
    </row>
    <row r="242" spans="1:237" x14ac:dyDescent="0.25">
      <c r="A242" s="176" t="s">
        <v>882</v>
      </c>
      <c r="B242" s="75" t="s">
        <v>830</v>
      </c>
      <c r="C242" s="76" t="s">
        <v>873</v>
      </c>
      <c r="D242" s="29">
        <f>VLOOKUP(B242,'[1]ICR Data'!$A:$E,5,FALSE)</f>
        <v>3.4000000000000002E-3</v>
      </c>
      <c r="E242" s="43" t="str">
        <f>IF(VLOOKUP($B242,'[2] Current Investment Portfolios'!$C$1:$R$65536,3)="","",VLOOKUP($B242,'[2] Current Investment Portfolios'!$C$1:$R$65536,3,FALSE))</f>
        <v/>
      </c>
      <c r="F242" s="43" t="str">
        <f>IF(VLOOKUP($B242,'[2] Current Investment Portfolios'!$C$1:$R$65536,10)="","",VLOOKUP($B242,'[2] Current Investment Portfolios'!$C$1:$R$65536,10,FALSE))</f>
        <v/>
      </c>
      <c r="G242" s="43" t="str">
        <f>IF(VLOOKUP($B242,'[2] Current Investment Portfolios'!$C$1:$R$65536,4)="","",VLOOKUP($B242,'[2] Current Investment Portfolios'!$C$1:$R$65536,4,FALSE))</f>
        <v/>
      </c>
      <c r="H242" s="43" t="str">
        <f>IF(VLOOKUP($B242,'[2] Current Investment Portfolios'!$C$1:$R$65536,11)="","",VLOOKUP($B242,'[2] Current Investment Portfolios'!$C$1:$R$65536,11,FALSE))</f>
        <v/>
      </c>
      <c r="I242" s="43" t="str">
        <f>IF(VLOOKUP($B242,'[2] Current Investment Portfolios'!$C$1:$R$65536,5)="","",VLOOKUP($B242,'[2] Current Investment Portfolios'!$C$1:$R$65536,5,FALSE))</f>
        <v/>
      </c>
      <c r="J242" s="43" t="str">
        <f>IF(VLOOKUP($B242,'[2] Current Investment Portfolios'!$C$1:$R$65536,12)="","",VLOOKUP($B242,'[2] Current Investment Portfolios'!$C$1:$R$65536,12,FALSE))</f>
        <v/>
      </c>
      <c r="K242" s="43" t="str">
        <f>IF(VLOOKUP($B242,'[2] Current Investment Portfolios'!$C$1:$R$65536,6)="","",VLOOKUP($B242,'[2] Current Investment Portfolios'!$C$1:$R$65536,6,FALSE))</f>
        <v/>
      </c>
      <c r="L242" s="43" t="str">
        <f>IF(VLOOKUP($B242,'[2] Current Investment Portfolios'!$C$1:$R$65536,13)="","",VLOOKUP($B242,'[2] Current Investment Portfolios'!$C$1:$R$65536,13,FALSE))</f>
        <v/>
      </c>
      <c r="M242" s="43" t="str">
        <f>IF(VLOOKUP($B242,'[2] Current Investment Portfolios'!$C$1:$R$65536,7)="","",VLOOKUP($B242,'[2] Current Investment Portfolios'!$C$1:$R$65536,7,FALSE))</f>
        <v/>
      </c>
      <c r="N242" s="43" t="str">
        <f>IF(VLOOKUP($B242,'[2] Current Investment Portfolios'!$C$1:$R$65536,14)="","",VLOOKUP($B242,'[2] Current Investment Portfolios'!$C$1:$R$65536,14,FALSE))</f>
        <v/>
      </c>
      <c r="O242" s="43" t="str">
        <f>IF(VLOOKUP($B242,'[2] Current Investment Portfolios'!$C$1:$R$65536,8)="","",VLOOKUP($B242,'[2] Current Investment Portfolios'!$C$1:$R$65536,8,FALSE))</f>
        <v/>
      </c>
      <c r="P242" s="43" t="str">
        <f>IF(VLOOKUP($B242,'[2] Current Investment Portfolios'!$C$1:$R$65536,15)="","",VLOOKUP($B242,'[2] Current Investment Portfolios'!$C$1:$R$65536,15,FALSE))</f>
        <v/>
      </c>
      <c r="Q242" s="43" t="str">
        <f>IF(VLOOKUP($B242,'[2] Current Investment Portfolios'!$C$1:$R$65536,9)="","",VLOOKUP($B242,'[2] Current Investment Portfolios'!$C$1:$R$65536,9,FALSE))</f>
        <v/>
      </c>
      <c r="R242" s="43" t="str">
        <f>IF(VLOOKUP($B242,'[2] Current Investment Portfolios'!$C$1:$R$65536,16)="","",VLOOKUP($B242,'[2] Current Investment Portfolios'!$C$1:$R$65536,16,FALSE))</f>
        <v/>
      </c>
      <c r="S242" s="29">
        <f>VLOOKUP(B242,'[1]BuySell Data'!$A:$E,5,FALSE)</f>
        <v>1.6000000000000001E-3</v>
      </c>
      <c r="T242" s="27" t="str">
        <f>VLOOKUP(B242,'[1]Investment Managers'!$A:$B,2,FALSE)</f>
        <v>DFA Australia Limited</v>
      </c>
    </row>
    <row r="243" spans="1:237" x14ac:dyDescent="0.25">
      <c r="A243" s="16" t="s">
        <v>49</v>
      </c>
      <c r="B243" s="35" t="s">
        <v>50</v>
      </c>
      <c r="C243" s="32" t="s">
        <v>873</v>
      </c>
      <c r="D243" s="29">
        <f>VLOOKUP(B243,'[1]ICR Data'!$A:$E,5,FALSE)</f>
        <v>8.5000000000000006E-3</v>
      </c>
      <c r="E243" s="43" t="str">
        <f>IF(VLOOKUP($B243,'[2] Current Investment Portfolios'!$C$1:$R$65536,3)="","",VLOOKUP($B243,'[2] Current Investment Portfolios'!$C$1:$R$65536,3,FALSE))</f>
        <v/>
      </c>
      <c r="F243" s="43" t="str">
        <f>IF(VLOOKUP($B243,'[2] Current Investment Portfolios'!$C$1:$R$65536,10)="","",VLOOKUP($B243,'[2] Current Investment Portfolios'!$C$1:$R$65536,10,FALSE))</f>
        <v/>
      </c>
      <c r="G243" s="43" t="str">
        <f>IF(VLOOKUP($B243,'[2] Current Investment Portfolios'!$C$1:$R$65536,4)="","",VLOOKUP($B243,'[2] Current Investment Portfolios'!$C$1:$R$65536,4,FALSE))</f>
        <v/>
      </c>
      <c r="H243" s="43" t="str">
        <f>IF(VLOOKUP($B243,'[2] Current Investment Portfolios'!$C$1:$R$65536,11)="","",VLOOKUP($B243,'[2] Current Investment Portfolios'!$C$1:$R$65536,11,FALSE))</f>
        <v/>
      </c>
      <c r="I243" s="43" t="str">
        <f>IF(VLOOKUP($B243,'[2] Current Investment Portfolios'!$C$1:$R$65536,5)="","",VLOOKUP($B243,'[2] Current Investment Portfolios'!$C$1:$R$65536,5,FALSE))</f>
        <v/>
      </c>
      <c r="J243" s="43" t="str">
        <f>IF(VLOOKUP($B243,'[2] Current Investment Portfolios'!$C$1:$R$65536,12)="","",VLOOKUP($B243,'[2] Current Investment Portfolios'!$C$1:$R$65536,12,FALSE))</f>
        <v/>
      </c>
      <c r="K243" s="43" t="str">
        <f>IF(VLOOKUP($B243,'[2] Current Investment Portfolios'!$C$1:$R$65536,6)="","",VLOOKUP($B243,'[2] Current Investment Portfolios'!$C$1:$R$65536,6,FALSE))</f>
        <v/>
      </c>
      <c r="L243" s="43" t="str">
        <f>IF(VLOOKUP($B243,'[2] Current Investment Portfolios'!$C$1:$R$65536,13)="","",VLOOKUP($B243,'[2] Current Investment Portfolios'!$C$1:$R$65536,13,FALSE))</f>
        <v/>
      </c>
      <c r="M243" s="43" t="str">
        <f>IF(VLOOKUP($B243,'[2] Current Investment Portfolios'!$C$1:$R$65536,7)="","",VLOOKUP($B243,'[2] Current Investment Portfolios'!$C$1:$R$65536,7,FALSE))</f>
        <v/>
      </c>
      <c r="N243" s="43" t="str">
        <f>IF(VLOOKUP($B243,'[2] Current Investment Portfolios'!$C$1:$R$65536,14)="","",VLOOKUP($B243,'[2] Current Investment Portfolios'!$C$1:$R$65536,14,FALSE))</f>
        <v/>
      </c>
      <c r="O243" s="43" t="str">
        <f>IF(VLOOKUP($B243,'[2] Current Investment Portfolios'!$C$1:$R$65536,8)="","",VLOOKUP($B243,'[2] Current Investment Portfolios'!$C$1:$R$65536,8,FALSE))</f>
        <v/>
      </c>
      <c r="P243" s="43" t="str">
        <f>IF(VLOOKUP($B243,'[2] Current Investment Portfolios'!$C$1:$R$65536,15)="","",VLOOKUP($B243,'[2] Current Investment Portfolios'!$C$1:$R$65536,15,FALSE))</f>
        <v/>
      </c>
      <c r="Q243" s="43" t="str">
        <f>IF(VLOOKUP($B243,'[2] Current Investment Portfolios'!$C$1:$R$65536,9)="","",VLOOKUP($B243,'[2] Current Investment Portfolios'!$C$1:$R$65536,9,FALSE))</f>
        <v/>
      </c>
      <c r="R243" s="43" t="str">
        <f>IF(VLOOKUP($B243,'[2] Current Investment Portfolios'!$C$1:$R$65536,16)="","",VLOOKUP($B243,'[2] Current Investment Portfolios'!$C$1:$R$65536,16,FALSE))</f>
        <v/>
      </c>
      <c r="S243" s="29">
        <f>VLOOKUP(B243,'[1]BuySell Data'!$A:$E,5,FALSE)</f>
        <v>3.0000000000000001E-3</v>
      </c>
      <c r="T243" s="27" t="str">
        <f>VLOOKUP(B243,'[1]Investment Managers'!$A:$B,2,FALSE)</f>
        <v>FIL Australia</v>
      </c>
    </row>
    <row r="244" spans="1:237" x14ac:dyDescent="0.25">
      <c r="A244" s="16" t="s">
        <v>1504</v>
      </c>
      <c r="B244" s="35" t="s">
        <v>1483</v>
      </c>
      <c r="C244" s="32" t="s">
        <v>873</v>
      </c>
      <c r="D244" s="29">
        <f>VLOOKUP(B244,'[1]ICR Data'!$A:$E,5,FALSE)</f>
        <v>8.5000000000000006E-3</v>
      </c>
      <c r="E244" s="43" t="str">
        <f>IF(VLOOKUP($B244,'[2] Current Investment Portfolios'!$C$1:$R$65536,3)="","",VLOOKUP($B244,'[2] Current Investment Portfolios'!$C$1:$R$65536,3,FALSE))</f>
        <v/>
      </c>
      <c r="F244" s="43" t="str">
        <f>IF(VLOOKUP($B244,'[2] Current Investment Portfolios'!$C$1:$R$65536,10)="","",VLOOKUP($B244,'[2] Current Investment Portfolios'!$C$1:$R$65536,10,FALSE))</f>
        <v/>
      </c>
      <c r="G244" s="43" t="str">
        <f>IF(VLOOKUP($B244,'[2] Current Investment Portfolios'!$C$1:$R$65536,4)="","",VLOOKUP($B244,'[2] Current Investment Portfolios'!$C$1:$R$65536,4,FALSE))</f>
        <v/>
      </c>
      <c r="H244" s="43" t="str">
        <f>IF(VLOOKUP($B244,'[2] Current Investment Portfolios'!$C$1:$R$65536,11)="","",VLOOKUP($B244,'[2] Current Investment Portfolios'!$C$1:$R$65536,11,FALSE))</f>
        <v/>
      </c>
      <c r="I244" s="43" t="str">
        <f>IF(VLOOKUP($B244,'[2] Current Investment Portfolios'!$C$1:$R$65536,5)="","",VLOOKUP($B244,'[2] Current Investment Portfolios'!$C$1:$R$65536,5,FALSE))</f>
        <v/>
      </c>
      <c r="J244" s="43" t="str">
        <f>IF(VLOOKUP($B244,'[2] Current Investment Portfolios'!$C$1:$R$65536,12)="","",VLOOKUP($B244,'[2] Current Investment Portfolios'!$C$1:$R$65536,12,FALSE))</f>
        <v/>
      </c>
      <c r="K244" s="43" t="str">
        <f>IF(VLOOKUP($B244,'[2] Current Investment Portfolios'!$C$1:$R$65536,6)="","",VLOOKUP($B244,'[2] Current Investment Portfolios'!$C$1:$R$65536,6,FALSE))</f>
        <v/>
      </c>
      <c r="L244" s="43" t="str">
        <f>IF(VLOOKUP($B244,'[2] Current Investment Portfolios'!$C$1:$R$65536,13)="","",VLOOKUP($B244,'[2] Current Investment Portfolios'!$C$1:$R$65536,13,FALSE))</f>
        <v/>
      </c>
      <c r="M244" s="43" t="str">
        <f>IF(VLOOKUP($B244,'[2] Current Investment Portfolios'!$C$1:$R$65536,7)="","",VLOOKUP($B244,'[2] Current Investment Portfolios'!$C$1:$R$65536,7,FALSE))</f>
        <v/>
      </c>
      <c r="N244" s="43" t="str">
        <f>IF(VLOOKUP($B244,'[2] Current Investment Portfolios'!$C$1:$R$65536,14)="","",VLOOKUP($B244,'[2] Current Investment Portfolios'!$C$1:$R$65536,14,FALSE))</f>
        <v/>
      </c>
      <c r="O244" s="43" t="str">
        <f>IF(VLOOKUP($B244,'[2] Current Investment Portfolios'!$C$1:$R$65536,8)="","",VLOOKUP($B244,'[2] Current Investment Portfolios'!$C$1:$R$65536,8,FALSE))</f>
        <v/>
      </c>
      <c r="P244" s="43" t="str">
        <f>IF(VLOOKUP($B244,'[2] Current Investment Portfolios'!$C$1:$R$65536,15)="","",VLOOKUP($B244,'[2] Current Investment Portfolios'!$C$1:$R$65536,15,FALSE))</f>
        <v/>
      </c>
      <c r="Q244" s="43" t="str">
        <f>IF(VLOOKUP($B244,'[2] Current Investment Portfolios'!$C$1:$R$65536,9)="","",VLOOKUP($B244,'[2] Current Investment Portfolios'!$C$1:$R$65536,9,FALSE))</f>
        <v/>
      </c>
      <c r="R244" s="43" t="str">
        <f>IF(VLOOKUP($B244,'[2] Current Investment Portfolios'!$C$1:$R$65536,16)="","",VLOOKUP($B244,'[2] Current Investment Portfolios'!$C$1:$R$65536,16,FALSE))</f>
        <v/>
      </c>
      <c r="S244" s="29">
        <f>VLOOKUP(B244,'[1]BuySell Data'!$A:$E,5,FALSE)</f>
        <v>4.0000000000000001E-3</v>
      </c>
      <c r="T244" s="27" t="str">
        <f>VLOOKUP(B244,'[1]Investment Managers'!$A:$B,2,FALSE)</f>
        <v>Fidelity (FIL Fund Management Limited)</v>
      </c>
    </row>
    <row r="245" spans="1:237" x14ac:dyDescent="0.25">
      <c r="A245" s="30" t="s">
        <v>359</v>
      </c>
      <c r="B245" s="35" t="s">
        <v>360</v>
      </c>
      <c r="C245" s="32" t="s">
        <v>873</v>
      </c>
      <c r="D245" s="29">
        <f>VLOOKUP(B245,'[1]ICR Data'!$A:$E,5,FALSE)</f>
        <v>1.17E-2</v>
      </c>
      <c r="E245" s="43" t="e">
        <f>IF(VLOOKUP($B245,'[2] Current Investment Portfolios'!$C$1:$R$65536,3)="","",VLOOKUP($B245,'[2] Current Investment Portfolios'!$C$1:$R$65536,3,FALSE))</f>
        <v>#N/A</v>
      </c>
      <c r="F245" s="43" t="e">
        <f>IF(VLOOKUP($B245,'[2] Current Investment Portfolios'!$C$1:$R$65536,10)="","",VLOOKUP($B245,'[2] Current Investment Portfolios'!$C$1:$R$65536,10,FALSE))</f>
        <v>#N/A</v>
      </c>
      <c r="G245" s="43" t="e">
        <f>IF(VLOOKUP($B245,'[2] Current Investment Portfolios'!$C$1:$R$65536,4)="","",VLOOKUP($B245,'[2] Current Investment Portfolios'!$C$1:$R$65536,4,FALSE))</f>
        <v>#N/A</v>
      </c>
      <c r="H245" s="43" t="e">
        <f>IF(VLOOKUP($B245,'[2] Current Investment Portfolios'!$C$1:$R$65536,11)="","",VLOOKUP($B245,'[2] Current Investment Portfolios'!$C$1:$R$65536,11,FALSE))</f>
        <v>#N/A</v>
      </c>
      <c r="I245" s="43" t="e">
        <f>IF(VLOOKUP($B245,'[2] Current Investment Portfolios'!$C$1:$R$65536,5)="","",VLOOKUP($B245,'[2] Current Investment Portfolios'!$C$1:$R$65536,5,FALSE))</f>
        <v>#N/A</v>
      </c>
      <c r="J245" s="43" t="e">
        <f>IF(VLOOKUP($B245,'[2] Current Investment Portfolios'!$C$1:$R$65536,12)="","",VLOOKUP($B245,'[2] Current Investment Portfolios'!$C$1:$R$65536,12,FALSE))</f>
        <v>#N/A</v>
      </c>
      <c r="K245" s="43" t="e">
        <f>IF(VLOOKUP($B245,'[2] Current Investment Portfolios'!$C$1:$R$65536,6)="","",VLOOKUP($B245,'[2] Current Investment Portfolios'!$C$1:$R$65536,6,FALSE))</f>
        <v>#N/A</v>
      </c>
      <c r="L245" s="43" t="e">
        <f>IF(VLOOKUP($B245,'[2] Current Investment Portfolios'!$C$1:$R$65536,13)="","",VLOOKUP($B245,'[2] Current Investment Portfolios'!$C$1:$R$65536,13,FALSE))</f>
        <v>#N/A</v>
      </c>
      <c r="M245" s="43" t="e">
        <f>IF(VLOOKUP($B245,'[2] Current Investment Portfolios'!$C$1:$R$65536,7)="","",VLOOKUP($B245,'[2] Current Investment Portfolios'!$C$1:$R$65536,7,FALSE))</f>
        <v>#N/A</v>
      </c>
      <c r="N245" s="43" t="e">
        <f>IF(VLOOKUP($B245,'[2] Current Investment Portfolios'!$C$1:$R$65536,14)="","",VLOOKUP($B245,'[2] Current Investment Portfolios'!$C$1:$R$65536,14,FALSE))</f>
        <v>#N/A</v>
      </c>
      <c r="O245" s="43" t="e">
        <f>IF(VLOOKUP($B245,'[2] Current Investment Portfolios'!$C$1:$R$65536,8)="","",VLOOKUP($B245,'[2] Current Investment Portfolios'!$C$1:$R$65536,8,FALSE))</f>
        <v>#N/A</v>
      </c>
      <c r="P245" s="43" t="e">
        <f>IF(VLOOKUP($B245,'[2] Current Investment Portfolios'!$C$1:$R$65536,15)="","",VLOOKUP($B245,'[2] Current Investment Portfolios'!$C$1:$R$65536,15,FALSE))</f>
        <v>#N/A</v>
      </c>
      <c r="Q245" s="43" t="e">
        <f>IF(VLOOKUP($B245,'[2] Current Investment Portfolios'!$C$1:$R$65536,9)="","",VLOOKUP($B245,'[2] Current Investment Portfolios'!$C$1:$R$65536,9,FALSE))</f>
        <v>#N/A</v>
      </c>
      <c r="R245" s="43" t="e">
        <f>IF(VLOOKUP($B245,'[2] Current Investment Portfolios'!$C$1:$R$65536,16)="","",VLOOKUP($B245,'[2] Current Investment Portfolios'!$C$1:$R$65536,16,FALSE))</f>
        <v>#N/A</v>
      </c>
      <c r="S245" s="29">
        <f>VLOOKUP(B245,'[1]BuySell Data'!$A:$E,5,FALSE)</f>
        <v>4.0000000000000001E-3</v>
      </c>
      <c r="T245" s="27" t="str">
        <f>VLOOKUP(B245,'[1]Investment Managers'!$A:$B,2,FALSE)</f>
        <v>Greencape Capital Pty Ltd</v>
      </c>
    </row>
    <row r="246" spans="1:237" x14ac:dyDescent="0.25">
      <c r="A246" s="16" t="s">
        <v>120</v>
      </c>
      <c r="B246" s="35" t="s">
        <v>121</v>
      </c>
      <c r="C246" s="32" t="s">
        <v>873</v>
      </c>
      <c r="D246" s="29">
        <f>VLOOKUP(B246,'[1]ICR Data'!$A:$E,5,FALSE)</f>
        <v>9.4999999999999998E-3</v>
      </c>
      <c r="E246" s="43" t="e">
        <f>IF(VLOOKUP($B246,'[2] Current Investment Portfolios'!$C$1:$R$65536,3)="","",VLOOKUP($B246,'[2] Current Investment Portfolios'!$C$1:$R$65536,3,FALSE))</f>
        <v>#N/A</v>
      </c>
      <c r="F246" s="43" t="e">
        <f>IF(VLOOKUP($B246,'[2] Current Investment Portfolios'!$C$1:$R$65536,10)="","",VLOOKUP($B246,'[2] Current Investment Portfolios'!$C$1:$R$65536,10,FALSE))</f>
        <v>#N/A</v>
      </c>
      <c r="G246" s="43" t="e">
        <f>IF(VLOOKUP($B246,'[2] Current Investment Portfolios'!$C$1:$R$65536,4)="","",VLOOKUP($B246,'[2] Current Investment Portfolios'!$C$1:$R$65536,4,FALSE))</f>
        <v>#N/A</v>
      </c>
      <c r="H246" s="43" t="e">
        <f>IF(VLOOKUP($B246,'[2] Current Investment Portfolios'!$C$1:$R$65536,11)="","",VLOOKUP($B246,'[2] Current Investment Portfolios'!$C$1:$R$65536,11,FALSE))</f>
        <v>#N/A</v>
      </c>
      <c r="I246" s="43" t="e">
        <f>IF(VLOOKUP($B246,'[2] Current Investment Portfolios'!$C$1:$R$65536,5)="","",VLOOKUP($B246,'[2] Current Investment Portfolios'!$C$1:$R$65536,5,FALSE))</f>
        <v>#N/A</v>
      </c>
      <c r="J246" s="43" t="e">
        <f>IF(VLOOKUP($B246,'[2] Current Investment Portfolios'!$C$1:$R$65536,12)="","",VLOOKUP($B246,'[2] Current Investment Portfolios'!$C$1:$R$65536,12,FALSE))</f>
        <v>#N/A</v>
      </c>
      <c r="K246" s="43" t="e">
        <f>IF(VLOOKUP($B246,'[2] Current Investment Portfolios'!$C$1:$R$65536,6)="","",VLOOKUP($B246,'[2] Current Investment Portfolios'!$C$1:$R$65536,6,FALSE))</f>
        <v>#N/A</v>
      </c>
      <c r="L246" s="43" t="e">
        <f>IF(VLOOKUP($B246,'[2] Current Investment Portfolios'!$C$1:$R$65536,13)="","",VLOOKUP($B246,'[2] Current Investment Portfolios'!$C$1:$R$65536,13,FALSE))</f>
        <v>#N/A</v>
      </c>
      <c r="M246" s="43" t="e">
        <f>IF(VLOOKUP($B246,'[2] Current Investment Portfolios'!$C$1:$R$65536,7)="","",VLOOKUP($B246,'[2] Current Investment Portfolios'!$C$1:$R$65536,7,FALSE))</f>
        <v>#N/A</v>
      </c>
      <c r="N246" s="43" t="e">
        <f>IF(VLOOKUP($B246,'[2] Current Investment Portfolios'!$C$1:$R$65536,14)="","",VLOOKUP($B246,'[2] Current Investment Portfolios'!$C$1:$R$65536,14,FALSE))</f>
        <v>#N/A</v>
      </c>
      <c r="O246" s="43" t="e">
        <f>IF(VLOOKUP($B246,'[2] Current Investment Portfolios'!$C$1:$R$65536,8)="","",VLOOKUP($B246,'[2] Current Investment Portfolios'!$C$1:$R$65536,8,FALSE))</f>
        <v>#N/A</v>
      </c>
      <c r="P246" s="43" t="e">
        <f>IF(VLOOKUP($B246,'[2] Current Investment Portfolios'!$C$1:$R$65536,15)="","",VLOOKUP($B246,'[2] Current Investment Portfolios'!$C$1:$R$65536,15,FALSE))</f>
        <v>#N/A</v>
      </c>
      <c r="Q246" s="43" t="e">
        <f>IF(VLOOKUP($B246,'[2] Current Investment Portfolios'!$C$1:$R$65536,9)="","",VLOOKUP($B246,'[2] Current Investment Portfolios'!$C$1:$R$65536,9,FALSE))</f>
        <v>#N/A</v>
      </c>
      <c r="R246" s="43" t="e">
        <f>IF(VLOOKUP($B246,'[2] Current Investment Portfolios'!$C$1:$R$65536,16)="","",VLOOKUP($B246,'[2] Current Investment Portfolios'!$C$1:$R$65536,16,FALSE))</f>
        <v>#N/A</v>
      </c>
      <c r="S246" s="29">
        <f>VLOOKUP(B246,'[1]BuySell Data'!$A:$E,5,FALSE)</f>
        <v>6.0000000000000001E-3</v>
      </c>
      <c r="T246" s="27" t="str">
        <f>VLOOKUP(B246,'[1]Investment Managers'!$A:$B,2,FALSE)</f>
        <v>Hyperion Asset Management</v>
      </c>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row>
    <row r="247" spans="1:237" x14ac:dyDescent="0.25">
      <c r="A247" s="16" t="s">
        <v>1434</v>
      </c>
      <c r="B247" s="35" t="s">
        <v>1433</v>
      </c>
      <c r="C247" s="32" t="s">
        <v>873</v>
      </c>
      <c r="D247" s="29">
        <f>VLOOKUP(B247,'[1]ICR Data'!$A:$E,5,FALSE)</f>
        <v>1.1599999999999999E-2</v>
      </c>
      <c r="E247" s="43" t="e">
        <f>IF(VLOOKUP($B247,'[2] Current Investment Portfolios'!$C$1:$R$65536,3)="","",VLOOKUP($B247,'[2] Current Investment Portfolios'!$C$1:$R$65536,3,FALSE))</f>
        <v>#N/A</v>
      </c>
      <c r="F247" s="43" t="e">
        <f>IF(VLOOKUP($B247,'[2] Current Investment Portfolios'!$C$1:$R$65536,10)="","",VLOOKUP($B247,'[2] Current Investment Portfolios'!$C$1:$R$65536,10,FALSE))</f>
        <v>#N/A</v>
      </c>
      <c r="G247" s="43" t="e">
        <f>IF(VLOOKUP($B247,'[2] Current Investment Portfolios'!$C$1:$R$65536,4)="","",VLOOKUP($B247,'[2] Current Investment Portfolios'!$C$1:$R$65536,4,FALSE))</f>
        <v>#N/A</v>
      </c>
      <c r="H247" s="43" t="e">
        <f>IF(VLOOKUP($B247,'[2] Current Investment Portfolios'!$C$1:$R$65536,11)="","",VLOOKUP($B247,'[2] Current Investment Portfolios'!$C$1:$R$65536,11,FALSE))</f>
        <v>#N/A</v>
      </c>
      <c r="I247" s="43" t="e">
        <f>IF(VLOOKUP($B247,'[2] Current Investment Portfolios'!$C$1:$R$65536,5)="","",VLOOKUP($B247,'[2] Current Investment Portfolios'!$C$1:$R$65536,5,FALSE))</f>
        <v>#N/A</v>
      </c>
      <c r="J247" s="43" t="e">
        <f>IF(VLOOKUP($B247,'[2] Current Investment Portfolios'!$C$1:$R$65536,12)="","",VLOOKUP($B247,'[2] Current Investment Portfolios'!$C$1:$R$65536,12,FALSE))</f>
        <v>#N/A</v>
      </c>
      <c r="K247" s="43" t="e">
        <f>IF(VLOOKUP($B247,'[2] Current Investment Portfolios'!$C$1:$R$65536,6)="","",VLOOKUP($B247,'[2] Current Investment Portfolios'!$C$1:$R$65536,6,FALSE))</f>
        <v>#N/A</v>
      </c>
      <c r="L247" s="43" t="e">
        <f>IF(VLOOKUP($B247,'[2] Current Investment Portfolios'!$C$1:$R$65536,13)="","",VLOOKUP($B247,'[2] Current Investment Portfolios'!$C$1:$R$65536,13,FALSE))</f>
        <v>#N/A</v>
      </c>
      <c r="M247" s="43" t="e">
        <f>IF(VLOOKUP($B247,'[2] Current Investment Portfolios'!$C$1:$R$65536,7)="","",VLOOKUP($B247,'[2] Current Investment Portfolios'!$C$1:$R$65536,7,FALSE))</f>
        <v>#N/A</v>
      </c>
      <c r="N247" s="43" t="e">
        <f>IF(VLOOKUP($B247,'[2] Current Investment Portfolios'!$C$1:$R$65536,14)="","",VLOOKUP($B247,'[2] Current Investment Portfolios'!$C$1:$R$65536,14,FALSE))</f>
        <v>#N/A</v>
      </c>
      <c r="O247" s="43" t="e">
        <f>IF(VLOOKUP($B247,'[2] Current Investment Portfolios'!$C$1:$R$65536,8)="","",VLOOKUP($B247,'[2] Current Investment Portfolios'!$C$1:$R$65536,8,FALSE))</f>
        <v>#N/A</v>
      </c>
      <c r="P247" s="43" t="e">
        <f>IF(VLOOKUP($B247,'[2] Current Investment Portfolios'!$C$1:$R$65536,15)="","",VLOOKUP($B247,'[2] Current Investment Portfolios'!$C$1:$R$65536,15,FALSE))</f>
        <v>#N/A</v>
      </c>
      <c r="Q247" s="43" t="e">
        <f>IF(VLOOKUP($B247,'[2] Current Investment Portfolios'!$C$1:$R$65536,9)="","",VLOOKUP($B247,'[2] Current Investment Portfolios'!$C$1:$R$65536,9,FALSE))</f>
        <v>#N/A</v>
      </c>
      <c r="R247" s="43" t="e">
        <f>IF(VLOOKUP($B247,'[2] Current Investment Portfolios'!$C$1:$R$65536,16)="","",VLOOKUP($B247,'[2] Current Investment Portfolios'!$C$1:$R$65536,16,FALSE))</f>
        <v>#N/A</v>
      </c>
      <c r="S247" s="29">
        <f>VLOOKUP(B247,'[1]BuySell Data'!$A:$E,5,FALSE)</f>
        <v>4.0000000000000001E-3</v>
      </c>
      <c r="T247" s="27" t="str">
        <f>VLOOKUP(B247,'[1]Investment Managers'!$A:$B,2,FALSE)</f>
        <v>IOOF Investment Management Limited</v>
      </c>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row>
    <row r="248" spans="1:237" x14ac:dyDescent="0.25">
      <c r="A248" s="97" t="s">
        <v>445</v>
      </c>
      <c r="B248" s="51" t="s">
        <v>122</v>
      </c>
      <c r="C248" s="32" t="s">
        <v>873</v>
      </c>
      <c r="D248" s="29">
        <f>VLOOKUP(B248,'[1]ICR Data'!$A:$E,5,FALSE)</f>
        <v>9.8999999999999991E-3</v>
      </c>
      <c r="E248" s="43" t="e">
        <f>IF(VLOOKUP($B248,'[2] Current Investment Portfolios'!$C$1:$R$65536,3)="","",VLOOKUP($B248,'[2] Current Investment Portfolios'!$C$1:$R$65536,3,FALSE))</f>
        <v>#N/A</v>
      </c>
      <c r="F248" s="43" t="e">
        <f>IF(VLOOKUP($B248,'[2] Current Investment Portfolios'!$C$1:$R$65536,10)="","",VLOOKUP($B248,'[2] Current Investment Portfolios'!$C$1:$R$65536,10,FALSE))</f>
        <v>#N/A</v>
      </c>
      <c r="G248" s="43" t="e">
        <f>IF(VLOOKUP($B248,'[2] Current Investment Portfolios'!$C$1:$R$65536,4)="","",VLOOKUP($B248,'[2] Current Investment Portfolios'!$C$1:$R$65536,4,FALSE))</f>
        <v>#N/A</v>
      </c>
      <c r="H248" s="43" t="e">
        <f>IF(VLOOKUP($B248,'[2] Current Investment Portfolios'!$C$1:$R$65536,11)="","",VLOOKUP($B248,'[2] Current Investment Portfolios'!$C$1:$R$65536,11,FALSE))</f>
        <v>#N/A</v>
      </c>
      <c r="I248" s="43" t="e">
        <f>IF(VLOOKUP($B248,'[2] Current Investment Portfolios'!$C$1:$R$65536,5)="","",VLOOKUP($B248,'[2] Current Investment Portfolios'!$C$1:$R$65536,5,FALSE))</f>
        <v>#N/A</v>
      </c>
      <c r="J248" s="43" t="e">
        <f>IF(VLOOKUP($B248,'[2] Current Investment Portfolios'!$C$1:$R$65536,12)="","",VLOOKUP($B248,'[2] Current Investment Portfolios'!$C$1:$R$65536,12,FALSE))</f>
        <v>#N/A</v>
      </c>
      <c r="K248" s="43" t="e">
        <f>IF(VLOOKUP($B248,'[2] Current Investment Portfolios'!$C$1:$R$65536,6)="","",VLOOKUP($B248,'[2] Current Investment Portfolios'!$C$1:$R$65536,6,FALSE))</f>
        <v>#N/A</v>
      </c>
      <c r="L248" s="43" t="e">
        <f>IF(VLOOKUP($B248,'[2] Current Investment Portfolios'!$C$1:$R$65536,13)="","",VLOOKUP($B248,'[2] Current Investment Portfolios'!$C$1:$R$65536,13,FALSE))</f>
        <v>#N/A</v>
      </c>
      <c r="M248" s="43" t="e">
        <f>IF(VLOOKUP($B248,'[2] Current Investment Portfolios'!$C$1:$R$65536,7)="","",VLOOKUP($B248,'[2] Current Investment Portfolios'!$C$1:$R$65536,7,FALSE))</f>
        <v>#N/A</v>
      </c>
      <c r="N248" s="43" t="e">
        <f>IF(VLOOKUP($B248,'[2] Current Investment Portfolios'!$C$1:$R$65536,14)="","",VLOOKUP($B248,'[2] Current Investment Portfolios'!$C$1:$R$65536,14,FALSE))</f>
        <v>#N/A</v>
      </c>
      <c r="O248" s="43" t="e">
        <f>IF(VLOOKUP($B248,'[2] Current Investment Portfolios'!$C$1:$R$65536,8)="","",VLOOKUP($B248,'[2] Current Investment Portfolios'!$C$1:$R$65536,8,FALSE))</f>
        <v>#N/A</v>
      </c>
      <c r="P248" s="43" t="e">
        <f>IF(VLOOKUP($B248,'[2] Current Investment Portfolios'!$C$1:$R$65536,15)="","",VLOOKUP($B248,'[2] Current Investment Portfolios'!$C$1:$R$65536,15,FALSE))</f>
        <v>#N/A</v>
      </c>
      <c r="Q248" s="43" t="e">
        <f>IF(VLOOKUP($B248,'[2] Current Investment Portfolios'!$C$1:$R$65536,9)="","",VLOOKUP($B248,'[2] Current Investment Portfolios'!$C$1:$R$65536,9,FALSE))</f>
        <v>#N/A</v>
      </c>
      <c r="R248" s="43" t="e">
        <f>IF(VLOOKUP($B248,'[2] Current Investment Portfolios'!$C$1:$R$65536,16)="","",VLOOKUP($B248,'[2] Current Investment Portfolios'!$C$1:$R$65536,16,FALSE))</f>
        <v>#N/A</v>
      </c>
      <c r="S248" s="29">
        <f>VLOOKUP(B248,'[1]BuySell Data'!$A:$E,5,FALSE)</f>
        <v>5.0000000000000001E-3</v>
      </c>
      <c r="T248" s="27" t="str">
        <f>VLOOKUP(B248,'[1]Investment Managers'!$A:$B,2,FALSE)</f>
        <v>Investors Mutual Limited</v>
      </c>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row>
    <row r="249" spans="1:237" x14ac:dyDescent="0.25">
      <c r="A249" s="16" t="s">
        <v>30</v>
      </c>
      <c r="B249" s="35" t="s">
        <v>19</v>
      </c>
      <c r="C249" s="32" t="s">
        <v>873</v>
      </c>
      <c r="D249" s="29">
        <f>VLOOKUP(B249,'[1]ICR Data'!$A:$E,5,FALSE)</f>
        <v>9.8999999999999991E-3</v>
      </c>
      <c r="E249" s="43" t="e">
        <f>IF(VLOOKUP($B249,'[2] Current Investment Portfolios'!$C$1:$R$65536,3)="","",VLOOKUP($B249,'[2] Current Investment Portfolios'!$C$1:$R$65536,3,FALSE))</f>
        <v>#N/A</v>
      </c>
      <c r="F249" s="43" t="e">
        <f>IF(VLOOKUP($B249,'[2] Current Investment Portfolios'!$C$1:$R$65536,10)="","",VLOOKUP($B249,'[2] Current Investment Portfolios'!$C$1:$R$65536,10,FALSE))</f>
        <v>#N/A</v>
      </c>
      <c r="G249" s="43" t="e">
        <f>IF(VLOOKUP($B249,'[2] Current Investment Portfolios'!$C$1:$R$65536,4)="","",VLOOKUP($B249,'[2] Current Investment Portfolios'!$C$1:$R$65536,4,FALSE))</f>
        <v>#N/A</v>
      </c>
      <c r="H249" s="43" t="e">
        <f>IF(VLOOKUP($B249,'[2] Current Investment Portfolios'!$C$1:$R$65536,11)="","",VLOOKUP($B249,'[2] Current Investment Portfolios'!$C$1:$R$65536,11,FALSE))</f>
        <v>#N/A</v>
      </c>
      <c r="I249" s="43" t="e">
        <f>IF(VLOOKUP($B249,'[2] Current Investment Portfolios'!$C$1:$R$65536,5)="","",VLOOKUP($B249,'[2] Current Investment Portfolios'!$C$1:$R$65536,5,FALSE))</f>
        <v>#N/A</v>
      </c>
      <c r="J249" s="43" t="e">
        <f>IF(VLOOKUP($B249,'[2] Current Investment Portfolios'!$C$1:$R$65536,12)="","",VLOOKUP($B249,'[2] Current Investment Portfolios'!$C$1:$R$65536,12,FALSE))</f>
        <v>#N/A</v>
      </c>
      <c r="K249" s="43" t="e">
        <f>IF(VLOOKUP($B249,'[2] Current Investment Portfolios'!$C$1:$R$65536,6)="","",VLOOKUP($B249,'[2] Current Investment Portfolios'!$C$1:$R$65536,6,FALSE))</f>
        <v>#N/A</v>
      </c>
      <c r="L249" s="43" t="e">
        <f>IF(VLOOKUP($B249,'[2] Current Investment Portfolios'!$C$1:$R$65536,13)="","",VLOOKUP($B249,'[2] Current Investment Portfolios'!$C$1:$R$65536,13,FALSE))</f>
        <v>#N/A</v>
      </c>
      <c r="M249" s="43" t="e">
        <f>IF(VLOOKUP($B249,'[2] Current Investment Portfolios'!$C$1:$R$65536,7)="","",VLOOKUP($B249,'[2] Current Investment Portfolios'!$C$1:$R$65536,7,FALSE))</f>
        <v>#N/A</v>
      </c>
      <c r="N249" s="43" t="e">
        <f>IF(VLOOKUP($B249,'[2] Current Investment Portfolios'!$C$1:$R$65536,14)="","",VLOOKUP($B249,'[2] Current Investment Portfolios'!$C$1:$R$65536,14,FALSE))</f>
        <v>#N/A</v>
      </c>
      <c r="O249" s="43" t="e">
        <f>IF(VLOOKUP($B249,'[2] Current Investment Portfolios'!$C$1:$R$65536,8)="","",VLOOKUP($B249,'[2] Current Investment Portfolios'!$C$1:$R$65536,8,FALSE))</f>
        <v>#N/A</v>
      </c>
      <c r="P249" s="43" t="e">
        <f>IF(VLOOKUP($B249,'[2] Current Investment Portfolios'!$C$1:$R$65536,15)="","",VLOOKUP($B249,'[2] Current Investment Portfolios'!$C$1:$R$65536,15,FALSE))</f>
        <v>#N/A</v>
      </c>
      <c r="Q249" s="43" t="e">
        <f>IF(VLOOKUP($B249,'[2] Current Investment Portfolios'!$C$1:$R$65536,9)="","",VLOOKUP($B249,'[2] Current Investment Portfolios'!$C$1:$R$65536,9,FALSE))</f>
        <v>#N/A</v>
      </c>
      <c r="R249" s="43" t="e">
        <f>IF(VLOOKUP($B249,'[2] Current Investment Portfolios'!$C$1:$R$65536,16)="","",VLOOKUP($B249,'[2] Current Investment Portfolios'!$C$1:$R$65536,16,FALSE))</f>
        <v>#N/A</v>
      </c>
      <c r="S249" s="29">
        <f>VLOOKUP(B249,'[1]BuySell Data'!$A:$E,5,FALSE)</f>
        <v>5.0000000000000001E-3</v>
      </c>
      <c r="T249" s="27" t="str">
        <f>VLOOKUP(B249,'[1]Investment Managers'!$A:$B,2,FALSE)</f>
        <v>Investors Mutual Limited</v>
      </c>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row>
    <row r="250" spans="1:237" s="2" customFormat="1" x14ac:dyDescent="0.25">
      <c r="A250" s="16" t="s">
        <v>234</v>
      </c>
      <c r="B250" s="35" t="s">
        <v>235</v>
      </c>
      <c r="C250" s="32" t="s">
        <v>873</v>
      </c>
      <c r="D250" s="29">
        <f>VLOOKUP(B250,'[1]ICR Data'!$A:$E,5,FALSE)</f>
        <v>6.9999999999999993E-3</v>
      </c>
      <c r="E250" s="43" t="e">
        <f>IF(VLOOKUP($B250,'[2] Current Investment Portfolios'!$C$1:$R$65536,3)="","",VLOOKUP($B250,'[2] Current Investment Portfolios'!$C$1:$R$65536,3,FALSE))</f>
        <v>#N/A</v>
      </c>
      <c r="F250" s="43" t="e">
        <f>IF(VLOOKUP($B250,'[2] Current Investment Portfolios'!$C$1:$R$65536,10)="","",VLOOKUP($B250,'[2] Current Investment Portfolios'!$C$1:$R$65536,10,FALSE))</f>
        <v>#N/A</v>
      </c>
      <c r="G250" s="43" t="e">
        <f>IF(VLOOKUP($B250,'[2] Current Investment Portfolios'!$C$1:$R$65536,4)="","",VLOOKUP($B250,'[2] Current Investment Portfolios'!$C$1:$R$65536,4,FALSE))</f>
        <v>#N/A</v>
      </c>
      <c r="H250" s="43" t="e">
        <f>IF(VLOOKUP($B250,'[2] Current Investment Portfolios'!$C$1:$R$65536,11)="","",VLOOKUP($B250,'[2] Current Investment Portfolios'!$C$1:$R$65536,11,FALSE))</f>
        <v>#N/A</v>
      </c>
      <c r="I250" s="43" t="e">
        <f>IF(VLOOKUP($B250,'[2] Current Investment Portfolios'!$C$1:$R$65536,5)="","",VLOOKUP($B250,'[2] Current Investment Portfolios'!$C$1:$R$65536,5,FALSE))</f>
        <v>#N/A</v>
      </c>
      <c r="J250" s="43" t="e">
        <f>IF(VLOOKUP($B250,'[2] Current Investment Portfolios'!$C$1:$R$65536,12)="","",VLOOKUP($B250,'[2] Current Investment Portfolios'!$C$1:$R$65536,12,FALSE))</f>
        <v>#N/A</v>
      </c>
      <c r="K250" s="43" t="e">
        <f>IF(VLOOKUP($B250,'[2] Current Investment Portfolios'!$C$1:$R$65536,6)="","",VLOOKUP($B250,'[2] Current Investment Portfolios'!$C$1:$R$65536,6,FALSE))</f>
        <v>#N/A</v>
      </c>
      <c r="L250" s="43" t="e">
        <f>IF(VLOOKUP($B250,'[2] Current Investment Portfolios'!$C$1:$R$65536,13)="","",VLOOKUP($B250,'[2] Current Investment Portfolios'!$C$1:$R$65536,13,FALSE))</f>
        <v>#N/A</v>
      </c>
      <c r="M250" s="43" t="e">
        <f>IF(VLOOKUP($B250,'[2] Current Investment Portfolios'!$C$1:$R$65536,7)="","",VLOOKUP($B250,'[2] Current Investment Portfolios'!$C$1:$R$65536,7,FALSE))</f>
        <v>#N/A</v>
      </c>
      <c r="N250" s="43" t="e">
        <f>IF(VLOOKUP($B250,'[2] Current Investment Portfolios'!$C$1:$R$65536,14)="","",VLOOKUP($B250,'[2] Current Investment Portfolios'!$C$1:$R$65536,14,FALSE))</f>
        <v>#N/A</v>
      </c>
      <c r="O250" s="43" t="e">
        <f>IF(VLOOKUP($B250,'[2] Current Investment Portfolios'!$C$1:$R$65536,8)="","",VLOOKUP($B250,'[2] Current Investment Portfolios'!$C$1:$R$65536,8,FALSE))</f>
        <v>#N/A</v>
      </c>
      <c r="P250" s="43" t="e">
        <f>IF(VLOOKUP($B250,'[2] Current Investment Portfolios'!$C$1:$R$65536,15)="","",VLOOKUP($B250,'[2] Current Investment Portfolios'!$C$1:$R$65536,15,FALSE))</f>
        <v>#N/A</v>
      </c>
      <c r="Q250" s="43" t="e">
        <f>IF(VLOOKUP($B250,'[2] Current Investment Portfolios'!$C$1:$R$65536,9)="","",VLOOKUP($B250,'[2] Current Investment Portfolios'!$C$1:$R$65536,9,FALSE))</f>
        <v>#N/A</v>
      </c>
      <c r="R250" s="43" t="e">
        <f>IF(VLOOKUP($B250,'[2] Current Investment Portfolios'!$C$1:$R$65536,16)="","",VLOOKUP($B250,'[2] Current Investment Portfolios'!$C$1:$R$65536,16,FALSE))</f>
        <v>#N/A</v>
      </c>
      <c r="S250" s="29">
        <f>VLOOKUP(B250,'[1]BuySell Data'!$A:$E,5,FALSE)</f>
        <v>4.0000000000000001E-3</v>
      </c>
      <c r="T250" s="27" t="str">
        <f>VLOOKUP(B250,'[1]Investment Managers'!$A:$B,2,FALSE)</f>
        <v>Lazard Asset Management Pacific Co</v>
      </c>
      <c r="U250" s="31"/>
    </row>
    <row r="251" spans="1:237" s="2" customFormat="1" x14ac:dyDescent="0.25">
      <c r="A251" s="16" t="s">
        <v>1485</v>
      </c>
      <c r="B251" s="35" t="s">
        <v>1484</v>
      </c>
      <c r="C251" s="32" t="s">
        <v>873</v>
      </c>
      <c r="D251" s="29">
        <f>VLOOKUP(B251,'[1]ICR Data'!$A:$E,5,FALSE)</f>
        <v>6.0000000000000001E-3</v>
      </c>
      <c r="E251" s="43" t="e">
        <f>IF(VLOOKUP($B251,'[2] Current Investment Portfolios'!$C$1:$R$65536,3)="","",VLOOKUP($B251,'[2] Current Investment Portfolios'!$C$1:$R$65536,3,FALSE))</f>
        <v>#N/A</v>
      </c>
      <c r="F251" s="43" t="e">
        <f>IF(VLOOKUP($B251,'[2] Current Investment Portfolios'!$C$1:$R$65536,10)="","",VLOOKUP($B251,'[2] Current Investment Portfolios'!$C$1:$R$65536,10,FALSE))</f>
        <v>#N/A</v>
      </c>
      <c r="G251" s="43" t="e">
        <f>IF(VLOOKUP($B251,'[2] Current Investment Portfolios'!$C$1:$R$65536,4)="","",VLOOKUP($B251,'[2] Current Investment Portfolios'!$C$1:$R$65536,4,FALSE))</f>
        <v>#N/A</v>
      </c>
      <c r="H251" s="43" t="e">
        <f>IF(VLOOKUP($B251,'[2] Current Investment Portfolios'!$C$1:$R$65536,11)="","",VLOOKUP($B251,'[2] Current Investment Portfolios'!$C$1:$R$65536,11,FALSE))</f>
        <v>#N/A</v>
      </c>
      <c r="I251" s="43" t="e">
        <f>IF(VLOOKUP($B251,'[2] Current Investment Portfolios'!$C$1:$R$65536,5)="","",VLOOKUP($B251,'[2] Current Investment Portfolios'!$C$1:$R$65536,5,FALSE))</f>
        <v>#N/A</v>
      </c>
      <c r="J251" s="43" t="e">
        <f>IF(VLOOKUP($B251,'[2] Current Investment Portfolios'!$C$1:$R$65536,12)="","",VLOOKUP($B251,'[2] Current Investment Portfolios'!$C$1:$R$65536,12,FALSE))</f>
        <v>#N/A</v>
      </c>
      <c r="K251" s="43" t="e">
        <f>IF(VLOOKUP($B251,'[2] Current Investment Portfolios'!$C$1:$R$65536,6)="","",VLOOKUP($B251,'[2] Current Investment Portfolios'!$C$1:$R$65536,6,FALSE))</f>
        <v>#N/A</v>
      </c>
      <c r="L251" s="43" t="e">
        <f>IF(VLOOKUP($B251,'[2] Current Investment Portfolios'!$C$1:$R$65536,13)="","",VLOOKUP($B251,'[2] Current Investment Portfolios'!$C$1:$R$65536,13,FALSE))</f>
        <v>#N/A</v>
      </c>
      <c r="M251" s="43" t="e">
        <f>IF(VLOOKUP($B251,'[2] Current Investment Portfolios'!$C$1:$R$65536,7)="","",VLOOKUP($B251,'[2] Current Investment Portfolios'!$C$1:$R$65536,7,FALSE))</f>
        <v>#N/A</v>
      </c>
      <c r="N251" s="43" t="e">
        <f>IF(VLOOKUP($B251,'[2] Current Investment Portfolios'!$C$1:$R$65536,14)="","",VLOOKUP($B251,'[2] Current Investment Portfolios'!$C$1:$R$65536,14,FALSE))</f>
        <v>#N/A</v>
      </c>
      <c r="O251" s="43" t="e">
        <f>IF(VLOOKUP($B251,'[2] Current Investment Portfolios'!$C$1:$R$65536,8)="","",VLOOKUP($B251,'[2] Current Investment Portfolios'!$C$1:$R$65536,8,FALSE))</f>
        <v>#N/A</v>
      </c>
      <c r="P251" s="43" t="e">
        <f>IF(VLOOKUP($B251,'[2] Current Investment Portfolios'!$C$1:$R$65536,15)="","",VLOOKUP($B251,'[2] Current Investment Portfolios'!$C$1:$R$65536,15,FALSE))</f>
        <v>#N/A</v>
      </c>
      <c r="Q251" s="43" t="e">
        <f>IF(VLOOKUP($B251,'[2] Current Investment Portfolios'!$C$1:$R$65536,9)="","",VLOOKUP($B251,'[2] Current Investment Portfolios'!$C$1:$R$65536,9,FALSE))</f>
        <v>#N/A</v>
      </c>
      <c r="R251" s="43" t="e">
        <f>IF(VLOOKUP($B251,'[2] Current Investment Portfolios'!$C$1:$R$65536,16)="","",VLOOKUP($B251,'[2] Current Investment Portfolios'!$C$1:$R$65536,16,FALSE))</f>
        <v>#N/A</v>
      </c>
      <c r="S251" s="29">
        <f>VLOOKUP(B251,'[1]BuySell Data'!$A:$E,5,FALSE)</f>
        <v>2.5999999999999999E-3</v>
      </c>
      <c r="T251" s="27" t="str">
        <f>VLOOKUP(B251,'[1]Investment Managers'!$A:$B,2,FALSE)</f>
        <v>Macquarie Investment Management Aus Ltd.</v>
      </c>
      <c r="U251" s="31"/>
    </row>
    <row r="252" spans="1:237" s="2" customFormat="1" x14ac:dyDescent="0.25">
      <c r="A252" s="16" t="s">
        <v>1469</v>
      </c>
      <c r="B252" s="51" t="s">
        <v>127</v>
      </c>
      <c r="C252" s="32" t="s">
        <v>873</v>
      </c>
      <c r="D252" s="29">
        <f>VLOOKUP(B252,'[1]ICR Data'!$A:$E,5,FALSE)</f>
        <v>7.3000000000000001E-3</v>
      </c>
      <c r="E252" s="43" t="e">
        <f>IF(VLOOKUP($B252,'[2] Current Investment Portfolios'!$C$1:$R$65536,3)="","",VLOOKUP($B252,'[2] Current Investment Portfolios'!$C$1:$R$65536,3,FALSE))</f>
        <v>#N/A</v>
      </c>
      <c r="F252" s="43" t="e">
        <f>IF(VLOOKUP($B252,'[2] Current Investment Portfolios'!$C$1:$R$65536,10)="","",VLOOKUP($B252,'[2] Current Investment Portfolios'!$C$1:$R$65536,10,FALSE))</f>
        <v>#N/A</v>
      </c>
      <c r="G252" s="43" t="e">
        <f>IF(VLOOKUP($B252,'[2] Current Investment Portfolios'!$C$1:$R$65536,4)="","",VLOOKUP($B252,'[2] Current Investment Portfolios'!$C$1:$R$65536,4,FALSE))</f>
        <v>#N/A</v>
      </c>
      <c r="H252" s="43" t="e">
        <f>IF(VLOOKUP($B252,'[2] Current Investment Portfolios'!$C$1:$R$65536,11)="","",VLOOKUP($B252,'[2] Current Investment Portfolios'!$C$1:$R$65536,11,FALSE))</f>
        <v>#N/A</v>
      </c>
      <c r="I252" s="43" t="e">
        <f>IF(VLOOKUP($B252,'[2] Current Investment Portfolios'!$C$1:$R$65536,5)="","",VLOOKUP($B252,'[2] Current Investment Portfolios'!$C$1:$R$65536,5,FALSE))</f>
        <v>#N/A</v>
      </c>
      <c r="J252" s="43" t="e">
        <f>IF(VLOOKUP($B252,'[2] Current Investment Portfolios'!$C$1:$R$65536,12)="","",VLOOKUP($B252,'[2] Current Investment Portfolios'!$C$1:$R$65536,12,FALSE))</f>
        <v>#N/A</v>
      </c>
      <c r="K252" s="43" t="e">
        <f>IF(VLOOKUP($B252,'[2] Current Investment Portfolios'!$C$1:$R$65536,6)="","",VLOOKUP($B252,'[2] Current Investment Portfolios'!$C$1:$R$65536,6,FALSE))</f>
        <v>#N/A</v>
      </c>
      <c r="L252" s="43" t="e">
        <f>IF(VLOOKUP($B252,'[2] Current Investment Portfolios'!$C$1:$R$65536,13)="","",VLOOKUP($B252,'[2] Current Investment Portfolios'!$C$1:$R$65536,13,FALSE))</f>
        <v>#N/A</v>
      </c>
      <c r="M252" s="43" t="e">
        <f>IF(VLOOKUP($B252,'[2] Current Investment Portfolios'!$C$1:$R$65536,7)="","",VLOOKUP($B252,'[2] Current Investment Portfolios'!$C$1:$R$65536,7,FALSE))</f>
        <v>#N/A</v>
      </c>
      <c r="N252" s="43" t="e">
        <f>IF(VLOOKUP($B252,'[2] Current Investment Portfolios'!$C$1:$R$65536,14)="","",VLOOKUP($B252,'[2] Current Investment Portfolios'!$C$1:$R$65536,14,FALSE))</f>
        <v>#N/A</v>
      </c>
      <c r="O252" s="43" t="e">
        <f>IF(VLOOKUP($B252,'[2] Current Investment Portfolios'!$C$1:$R$65536,8)="","",VLOOKUP($B252,'[2] Current Investment Portfolios'!$C$1:$R$65536,8,FALSE))</f>
        <v>#N/A</v>
      </c>
      <c r="P252" s="43" t="e">
        <f>IF(VLOOKUP($B252,'[2] Current Investment Portfolios'!$C$1:$R$65536,15)="","",VLOOKUP($B252,'[2] Current Investment Portfolios'!$C$1:$R$65536,15,FALSE))</f>
        <v>#N/A</v>
      </c>
      <c r="Q252" s="43" t="e">
        <f>IF(VLOOKUP($B252,'[2] Current Investment Portfolios'!$C$1:$R$65536,9)="","",VLOOKUP($B252,'[2] Current Investment Portfolios'!$C$1:$R$65536,9,FALSE))</f>
        <v>#N/A</v>
      </c>
      <c r="R252" s="43" t="e">
        <f>IF(VLOOKUP($B252,'[2] Current Investment Portfolios'!$C$1:$R$65536,16)="","",VLOOKUP($B252,'[2] Current Investment Portfolios'!$C$1:$R$65536,16,FALSE))</f>
        <v>#N/A</v>
      </c>
      <c r="S252" s="29">
        <f>VLOOKUP(B252,'[1]BuySell Data'!$A:$E,5,FALSE)</f>
        <v>3.0000000000000001E-3</v>
      </c>
      <c r="T252" s="27" t="str">
        <f>VLOOKUP(B252,'[1]Investment Managers'!$A:$B,2,FALSE)</f>
        <v>MLC Investments Limited</v>
      </c>
      <c r="U252" s="31"/>
    </row>
    <row r="253" spans="1:237" s="2" customFormat="1" x14ac:dyDescent="0.25">
      <c r="A253" s="30" t="s">
        <v>1550</v>
      </c>
      <c r="B253" s="51" t="s">
        <v>31</v>
      </c>
      <c r="C253" s="32" t="s">
        <v>873</v>
      </c>
      <c r="D253" s="29">
        <f>VLOOKUP(B253,'[1]ICR Data'!$A:$E,5,FALSE)</f>
        <v>8.5000000000000006E-3</v>
      </c>
      <c r="E253" s="43" t="str">
        <f>IF(VLOOKUP($B253,'[2] Current Investment Portfolios'!$C$1:$R$65536,3)="","",VLOOKUP($B253,'[2] Current Investment Portfolios'!$C$1:$R$65536,3,FALSE))</f>
        <v/>
      </c>
      <c r="F253" s="43" t="str">
        <f>IF(VLOOKUP($B253,'[2] Current Investment Portfolios'!$C$1:$R$65536,10)="","",VLOOKUP($B253,'[2] Current Investment Portfolios'!$C$1:$R$65536,10,FALSE))</f>
        <v/>
      </c>
      <c r="G253" s="43" t="str">
        <f>IF(VLOOKUP($B253,'[2] Current Investment Portfolios'!$C$1:$R$65536,4)="","",VLOOKUP($B253,'[2] Current Investment Portfolios'!$C$1:$R$65536,4,FALSE))</f>
        <v/>
      </c>
      <c r="H253" s="43" t="str">
        <f>IF(VLOOKUP($B253,'[2] Current Investment Portfolios'!$C$1:$R$65536,11)="","",VLOOKUP($B253,'[2] Current Investment Portfolios'!$C$1:$R$65536,11,FALSE))</f>
        <v/>
      </c>
      <c r="I253" s="43" t="str">
        <f>IF(VLOOKUP($B253,'[2] Current Investment Portfolios'!$C$1:$R$65536,5)="","",VLOOKUP($B253,'[2] Current Investment Portfolios'!$C$1:$R$65536,5,FALSE))</f>
        <v/>
      </c>
      <c r="J253" s="43" t="str">
        <f>IF(VLOOKUP($B253,'[2] Current Investment Portfolios'!$C$1:$R$65536,12)="","",VLOOKUP($B253,'[2] Current Investment Portfolios'!$C$1:$R$65536,12,FALSE))</f>
        <v/>
      </c>
      <c r="K253" s="43" t="str">
        <f>IF(VLOOKUP($B253,'[2] Current Investment Portfolios'!$C$1:$R$65536,6)="","",VLOOKUP($B253,'[2] Current Investment Portfolios'!$C$1:$R$65536,6,FALSE))</f>
        <v/>
      </c>
      <c r="L253" s="43" t="str">
        <f>IF(VLOOKUP($B253,'[2] Current Investment Portfolios'!$C$1:$R$65536,13)="","",VLOOKUP($B253,'[2] Current Investment Portfolios'!$C$1:$R$65536,13,FALSE))</f>
        <v/>
      </c>
      <c r="M253" s="43" t="str">
        <f>IF(VLOOKUP($B253,'[2] Current Investment Portfolios'!$C$1:$R$65536,7)="","",VLOOKUP($B253,'[2] Current Investment Portfolios'!$C$1:$R$65536,7,FALSE))</f>
        <v/>
      </c>
      <c r="N253" s="43" t="str">
        <f>IF(VLOOKUP($B253,'[2] Current Investment Portfolios'!$C$1:$R$65536,14)="","",VLOOKUP($B253,'[2] Current Investment Portfolios'!$C$1:$R$65536,14,FALSE))</f>
        <v/>
      </c>
      <c r="O253" s="43" t="str">
        <f>IF(VLOOKUP($B253,'[2] Current Investment Portfolios'!$C$1:$R$65536,8)="","",VLOOKUP($B253,'[2] Current Investment Portfolios'!$C$1:$R$65536,8,FALSE))</f>
        <v/>
      </c>
      <c r="P253" s="43" t="str">
        <f>IF(VLOOKUP($B253,'[2] Current Investment Portfolios'!$C$1:$R$65536,15)="","",VLOOKUP($B253,'[2] Current Investment Portfolios'!$C$1:$R$65536,15,FALSE))</f>
        <v/>
      </c>
      <c r="Q253" s="43" t="str">
        <f>IF(VLOOKUP($B253,'[2] Current Investment Portfolios'!$C$1:$R$65536,9)="","",VLOOKUP($B253,'[2] Current Investment Portfolios'!$C$1:$R$65536,9,FALSE))</f>
        <v/>
      </c>
      <c r="R253" s="43" t="str">
        <f>IF(VLOOKUP($B253,'[2] Current Investment Portfolios'!$C$1:$R$65536,16)="","",VLOOKUP($B253,'[2] Current Investment Portfolios'!$C$1:$R$65536,16,FALSE))</f>
        <v/>
      </c>
      <c r="S253" s="29">
        <f>VLOOKUP(B253,'[1]BuySell Data'!$A:$E,5,FALSE)</f>
        <v>4.0000000000000001E-3</v>
      </c>
      <c r="T253" s="27" t="str">
        <f>VLOOKUP(B253,'[1]Investment Managers'!$A:$B,2,FALSE)</f>
        <v>Nikko AM Limited</v>
      </c>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31"/>
      <c r="GY253" s="31"/>
      <c r="GZ253" s="31"/>
      <c r="HA253" s="31"/>
      <c r="HB253" s="31"/>
      <c r="HC253" s="31"/>
      <c r="HD253" s="31"/>
      <c r="HE253" s="31"/>
      <c r="HF253" s="31"/>
      <c r="HG253" s="31"/>
      <c r="HH253" s="31"/>
      <c r="HI253" s="31"/>
      <c r="HJ253" s="31"/>
      <c r="HK253" s="31"/>
      <c r="HL253" s="31"/>
      <c r="HM253" s="31"/>
      <c r="HN253" s="31"/>
      <c r="HO253" s="31"/>
      <c r="HP253" s="31"/>
      <c r="HQ253" s="31"/>
      <c r="HR253" s="31"/>
      <c r="HS253" s="31"/>
      <c r="HT253" s="31"/>
      <c r="HU253" s="31"/>
      <c r="HV253" s="31"/>
      <c r="HW253" s="31"/>
      <c r="HX253" s="31"/>
      <c r="HY253" s="31"/>
      <c r="HZ253" s="31"/>
      <c r="IA253" s="31"/>
      <c r="IB253" s="31"/>
      <c r="IC253" s="31"/>
    </row>
    <row r="254" spans="1:237" s="2" customFormat="1" x14ac:dyDescent="0.25">
      <c r="A254" s="16" t="s">
        <v>308</v>
      </c>
      <c r="B254" s="35" t="s">
        <v>230</v>
      </c>
      <c r="C254" s="32" t="s">
        <v>873</v>
      </c>
      <c r="D254" s="29">
        <f>VLOOKUP(B254,'[1]ICR Data'!$A:$E,5,FALSE)</f>
        <v>9.0000000000000011E-3</v>
      </c>
      <c r="E254" s="43" t="e">
        <f>IF(VLOOKUP($B254,'[2] Current Investment Portfolios'!$C$1:$R$65536,3)="","",VLOOKUP($B254,'[2] Current Investment Portfolios'!$C$1:$R$65536,3,FALSE))</f>
        <v>#N/A</v>
      </c>
      <c r="F254" s="43" t="e">
        <f>IF(VLOOKUP($B254,'[2] Current Investment Portfolios'!$C$1:$R$65536,10)="","",VLOOKUP($B254,'[2] Current Investment Portfolios'!$C$1:$R$65536,10,FALSE))</f>
        <v>#N/A</v>
      </c>
      <c r="G254" s="43" t="e">
        <f>IF(VLOOKUP($B254,'[2] Current Investment Portfolios'!$C$1:$R$65536,4)="","",VLOOKUP($B254,'[2] Current Investment Portfolios'!$C$1:$R$65536,4,FALSE))</f>
        <v>#N/A</v>
      </c>
      <c r="H254" s="43" t="e">
        <f>IF(VLOOKUP($B254,'[2] Current Investment Portfolios'!$C$1:$R$65536,11)="","",VLOOKUP($B254,'[2] Current Investment Portfolios'!$C$1:$R$65536,11,FALSE))</f>
        <v>#N/A</v>
      </c>
      <c r="I254" s="43" t="e">
        <f>IF(VLOOKUP($B254,'[2] Current Investment Portfolios'!$C$1:$R$65536,5)="","",VLOOKUP($B254,'[2] Current Investment Portfolios'!$C$1:$R$65536,5,FALSE))</f>
        <v>#N/A</v>
      </c>
      <c r="J254" s="43" t="e">
        <f>IF(VLOOKUP($B254,'[2] Current Investment Portfolios'!$C$1:$R$65536,12)="","",VLOOKUP($B254,'[2] Current Investment Portfolios'!$C$1:$R$65536,12,FALSE))</f>
        <v>#N/A</v>
      </c>
      <c r="K254" s="43" t="e">
        <f>IF(VLOOKUP($B254,'[2] Current Investment Portfolios'!$C$1:$R$65536,6)="","",VLOOKUP($B254,'[2] Current Investment Portfolios'!$C$1:$R$65536,6,FALSE))</f>
        <v>#N/A</v>
      </c>
      <c r="L254" s="43" t="e">
        <f>IF(VLOOKUP($B254,'[2] Current Investment Portfolios'!$C$1:$R$65536,13)="","",VLOOKUP($B254,'[2] Current Investment Portfolios'!$C$1:$R$65536,13,FALSE))</f>
        <v>#N/A</v>
      </c>
      <c r="M254" s="43" t="e">
        <f>IF(VLOOKUP($B254,'[2] Current Investment Portfolios'!$C$1:$R$65536,7)="","",VLOOKUP($B254,'[2] Current Investment Portfolios'!$C$1:$R$65536,7,FALSE))</f>
        <v>#N/A</v>
      </c>
      <c r="N254" s="43" t="e">
        <f>IF(VLOOKUP($B254,'[2] Current Investment Portfolios'!$C$1:$R$65536,14)="","",VLOOKUP($B254,'[2] Current Investment Portfolios'!$C$1:$R$65536,14,FALSE))</f>
        <v>#N/A</v>
      </c>
      <c r="O254" s="43" t="e">
        <f>IF(VLOOKUP($B254,'[2] Current Investment Portfolios'!$C$1:$R$65536,8)="","",VLOOKUP($B254,'[2] Current Investment Portfolios'!$C$1:$R$65536,8,FALSE))</f>
        <v>#N/A</v>
      </c>
      <c r="P254" s="43" t="e">
        <f>IF(VLOOKUP($B254,'[2] Current Investment Portfolios'!$C$1:$R$65536,15)="","",VLOOKUP($B254,'[2] Current Investment Portfolios'!$C$1:$R$65536,15,FALSE))</f>
        <v>#N/A</v>
      </c>
      <c r="Q254" s="43" t="e">
        <f>IF(VLOOKUP($B254,'[2] Current Investment Portfolios'!$C$1:$R$65536,9)="","",VLOOKUP($B254,'[2] Current Investment Portfolios'!$C$1:$R$65536,9,FALSE))</f>
        <v>#N/A</v>
      </c>
      <c r="R254" s="43" t="e">
        <f>IF(VLOOKUP($B254,'[2] Current Investment Portfolios'!$C$1:$R$65536,16)="","",VLOOKUP($B254,'[2] Current Investment Portfolios'!$C$1:$R$65536,16,FALSE))</f>
        <v>#N/A</v>
      </c>
      <c r="S254" s="29">
        <f>VLOOKUP(B254,'[1]BuySell Data'!$A:$E,5,FALSE)</f>
        <v>2.5999999999999999E-3</v>
      </c>
      <c r="T254" s="27" t="str">
        <f>VLOOKUP(B254,'[1]Investment Managers'!$A:$B,2,FALSE)</f>
        <v>Yarra Capital Management</v>
      </c>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c r="HN254" s="31"/>
      <c r="HO254" s="31"/>
      <c r="HP254" s="31"/>
      <c r="HQ254" s="31"/>
      <c r="HR254" s="31"/>
      <c r="HS254" s="31"/>
      <c r="HT254" s="31"/>
      <c r="HU254" s="31"/>
      <c r="HV254" s="31"/>
      <c r="HW254" s="31"/>
      <c r="HX254" s="31"/>
      <c r="HY254" s="31"/>
      <c r="HZ254" s="31"/>
      <c r="IA254" s="31"/>
      <c r="IB254" s="31"/>
      <c r="IC254" s="31"/>
    </row>
    <row r="255" spans="1:237" x14ac:dyDescent="0.25">
      <c r="A255" s="16" t="s">
        <v>345</v>
      </c>
      <c r="B255" s="35" t="s">
        <v>346</v>
      </c>
      <c r="C255" s="32" t="s">
        <v>873</v>
      </c>
      <c r="D255" s="29">
        <f>VLOOKUP(B255,'[1]ICR Data'!$A:$E,5,FALSE)</f>
        <v>7.3000000000000001E-3</v>
      </c>
      <c r="E255" s="43" t="e">
        <f>IF(VLOOKUP($B255,'[2] Current Investment Portfolios'!$C$1:$R$65536,3)="","",VLOOKUP($B255,'[2] Current Investment Portfolios'!$C$1:$R$65536,3,FALSE))</f>
        <v>#N/A</v>
      </c>
      <c r="F255" s="43" t="e">
        <f>IF(VLOOKUP($B255,'[2] Current Investment Portfolios'!$C$1:$R$65536,10)="","",VLOOKUP($B255,'[2] Current Investment Portfolios'!$C$1:$R$65536,10,FALSE))</f>
        <v>#N/A</v>
      </c>
      <c r="G255" s="43" t="e">
        <f>IF(VLOOKUP($B255,'[2] Current Investment Portfolios'!$C$1:$R$65536,4)="","",VLOOKUP($B255,'[2] Current Investment Portfolios'!$C$1:$R$65536,4,FALSE))</f>
        <v>#N/A</v>
      </c>
      <c r="H255" s="43" t="e">
        <f>IF(VLOOKUP($B255,'[2] Current Investment Portfolios'!$C$1:$R$65536,11)="","",VLOOKUP($B255,'[2] Current Investment Portfolios'!$C$1:$R$65536,11,FALSE))</f>
        <v>#N/A</v>
      </c>
      <c r="I255" s="43" t="e">
        <f>IF(VLOOKUP($B255,'[2] Current Investment Portfolios'!$C$1:$R$65536,5)="","",VLOOKUP($B255,'[2] Current Investment Portfolios'!$C$1:$R$65536,5,FALSE))</f>
        <v>#N/A</v>
      </c>
      <c r="J255" s="43" t="e">
        <f>IF(VLOOKUP($B255,'[2] Current Investment Portfolios'!$C$1:$R$65536,12)="","",VLOOKUP($B255,'[2] Current Investment Portfolios'!$C$1:$R$65536,12,FALSE))</f>
        <v>#N/A</v>
      </c>
      <c r="K255" s="43" t="e">
        <f>IF(VLOOKUP($B255,'[2] Current Investment Portfolios'!$C$1:$R$65536,6)="","",VLOOKUP($B255,'[2] Current Investment Portfolios'!$C$1:$R$65536,6,FALSE))</f>
        <v>#N/A</v>
      </c>
      <c r="L255" s="43" t="e">
        <f>IF(VLOOKUP($B255,'[2] Current Investment Portfolios'!$C$1:$R$65536,13)="","",VLOOKUP($B255,'[2] Current Investment Portfolios'!$C$1:$R$65536,13,FALSE))</f>
        <v>#N/A</v>
      </c>
      <c r="M255" s="43" t="e">
        <f>IF(VLOOKUP($B255,'[2] Current Investment Portfolios'!$C$1:$R$65536,7)="","",VLOOKUP($B255,'[2] Current Investment Portfolios'!$C$1:$R$65536,7,FALSE))</f>
        <v>#N/A</v>
      </c>
      <c r="N255" s="43" t="e">
        <f>IF(VLOOKUP($B255,'[2] Current Investment Portfolios'!$C$1:$R$65536,14)="","",VLOOKUP($B255,'[2] Current Investment Portfolios'!$C$1:$R$65536,14,FALSE))</f>
        <v>#N/A</v>
      </c>
      <c r="O255" s="43" t="e">
        <f>IF(VLOOKUP($B255,'[2] Current Investment Portfolios'!$C$1:$R$65536,8)="","",VLOOKUP($B255,'[2] Current Investment Portfolios'!$C$1:$R$65536,8,FALSE))</f>
        <v>#N/A</v>
      </c>
      <c r="P255" s="43" t="e">
        <f>IF(VLOOKUP($B255,'[2] Current Investment Portfolios'!$C$1:$R$65536,15)="","",VLOOKUP($B255,'[2] Current Investment Portfolios'!$C$1:$R$65536,15,FALSE))</f>
        <v>#N/A</v>
      </c>
      <c r="Q255" s="43" t="e">
        <f>IF(VLOOKUP($B255,'[2] Current Investment Portfolios'!$C$1:$R$65536,9)="","",VLOOKUP($B255,'[2] Current Investment Portfolios'!$C$1:$R$65536,9,FALSE))</f>
        <v>#N/A</v>
      </c>
      <c r="R255" s="43" t="e">
        <f>IF(VLOOKUP($B255,'[2] Current Investment Portfolios'!$C$1:$R$65536,16)="","",VLOOKUP($B255,'[2] Current Investment Portfolios'!$C$1:$R$65536,16,FALSE))</f>
        <v>#N/A</v>
      </c>
      <c r="S255" s="29">
        <f>VLOOKUP(B255,'[1]BuySell Data'!$A:$E,5,FALSE)</f>
        <v>2.8000000000000004E-3</v>
      </c>
      <c r="T255" s="27" t="str">
        <f>VLOOKUP(B255,'[1]Investment Managers'!$A:$B,2,FALSE)</f>
        <v>Optimix Investment Management Limited</v>
      </c>
    </row>
    <row r="256" spans="1:237" x14ac:dyDescent="0.25">
      <c r="A256" s="16" t="s">
        <v>1006</v>
      </c>
      <c r="B256" s="35" t="s">
        <v>0</v>
      </c>
      <c r="C256" s="32" t="s">
        <v>873</v>
      </c>
      <c r="D256" s="29">
        <f>VLOOKUP(B256,'[1]ICR Data'!$A:$E,5,FALSE)</f>
        <v>7.9000000000000008E-3</v>
      </c>
      <c r="E256" s="43" t="e">
        <f>IF(VLOOKUP($B256,'[2] Current Investment Portfolios'!$C$1:$R$65536,3)="","",VLOOKUP($B256,'[2] Current Investment Portfolios'!$C$1:$R$65536,3,FALSE))</f>
        <v>#N/A</v>
      </c>
      <c r="F256" s="43" t="e">
        <f>IF(VLOOKUP($B256,'[2] Current Investment Portfolios'!$C$1:$R$65536,10)="","",VLOOKUP($B256,'[2] Current Investment Portfolios'!$C$1:$R$65536,10,FALSE))</f>
        <v>#N/A</v>
      </c>
      <c r="G256" s="43" t="e">
        <f>IF(VLOOKUP($B256,'[2] Current Investment Portfolios'!$C$1:$R$65536,4)="","",VLOOKUP($B256,'[2] Current Investment Portfolios'!$C$1:$R$65536,4,FALSE))</f>
        <v>#N/A</v>
      </c>
      <c r="H256" s="43" t="e">
        <f>IF(VLOOKUP($B256,'[2] Current Investment Portfolios'!$C$1:$R$65536,11)="","",VLOOKUP($B256,'[2] Current Investment Portfolios'!$C$1:$R$65536,11,FALSE))</f>
        <v>#N/A</v>
      </c>
      <c r="I256" s="43" t="e">
        <f>IF(VLOOKUP($B256,'[2] Current Investment Portfolios'!$C$1:$R$65536,5)="","",VLOOKUP($B256,'[2] Current Investment Portfolios'!$C$1:$R$65536,5,FALSE))</f>
        <v>#N/A</v>
      </c>
      <c r="J256" s="43" t="e">
        <f>IF(VLOOKUP($B256,'[2] Current Investment Portfolios'!$C$1:$R$65536,12)="","",VLOOKUP($B256,'[2] Current Investment Portfolios'!$C$1:$R$65536,12,FALSE))</f>
        <v>#N/A</v>
      </c>
      <c r="K256" s="43" t="e">
        <f>IF(VLOOKUP($B256,'[2] Current Investment Portfolios'!$C$1:$R$65536,6)="","",VLOOKUP($B256,'[2] Current Investment Portfolios'!$C$1:$R$65536,6,FALSE))</f>
        <v>#N/A</v>
      </c>
      <c r="L256" s="43" t="e">
        <f>IF(VLOOKUP($B256,'[2] Current Investment Portfolios'!$C$1:$R$65536,13)="","",VLOOKUP($B256,'[2] Current Investment Portfolios'!$C$1:$R$65536,13,FALSE))</f>
        <v>#N/A</v>
      </c>
      <c r="M256" s="43" t="e">
        <f>IF(VLOOKUP($B256,'[2] Current Investment Portfolios'!$C$1:$R$65536,7)="","",VLOOKUP($B256,'[2] Current Investment Portfolios'!$C$1:$R$65536,7,FALSE))</f>
        <v>#N/A</v>
      </c>
      <c r="N256" s="43" t="e">
        <f>IF(VLOOKUP($B256,'[2] Current Investment Portfolios'!$C$1:$R$65536,14)="","",VLOOKUP($B256,'[2] Current Investment Portfolios'!$C$1:$R$65536,14,FALSE))</f>
        <v>#N/A</v>
      </c>
      <c r="O256" s="43" t="e">
        <f>IF(VLOOKUP($B256,'[2] Current Investment Portfolios'!$C$1:$R$65536,8)="","",VLOOKUP($B256,'[2] Current Investment Portfolios'!$C$1:$R$65536,8,FALSE))</f>
        <v>#N/A</v>
      </c>
      <c r="P256" s="43" t="e">
        <f>IF(VLOOKUP($B256,'[2] Current Investment Portfolios'!$C$1:$R$65536,15)="","",VLOOKUP($B256,'[2] Current Investment Portfolios'!$C$1:$R$65536,15,FALSE))</f>
        <v>#N/A</v>
      </c>
      <c r="Q256" s="43" t="e">
        <f>IF(VLOOKUP($B256,'[2] Current Investment Portfolios'!$C$1:$R$65536,9)="","",VLOOKUP($B256,'[2] Current Investment Portfolios'!$C$1:$R$65536,9,FALSE))</f>
        <v>#N/A</v>
      </c>
      <c r="R256" s="43" t="e">
        <f>IF(VLOOKUP($B256,'[2] Current Investment Portfolios'!$C$1:$R$65536,16)="","",VLOOKUP($B256,'[2] Current Investment Portfolios'!$C$1:$R$65536,16,FALSE))</f>
        <v>#N/A</v>
      </c>
      <c r="S256" s="29">
        <f>VLOOKUP(B256,'[1]BuySell Data'!$A:$E,5,FALSE)</f>
        <v>5.0000000000000001E-3</v>
      </c>
      <c r="T256" s="27" t="str">
        <f>VLOOKUP(B256,'[1]Investment Managers'!$A:$B,2,FALSE)</f>
        <v>Pendal Group Ltd</v>
      </c>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row>
    <row r="257" spans="1:237" x14ac:dyDescent="0.25">
      <c r="A257" s="16" t="s">
        <v>1011</v>
      </c>
      <c r="B257" s="35" t="s">
        <v>226</v>
      </c>
      <c r="C257" s="32" t="s">
        <v>873</v>
      </c>
      <c r="D257" s="29">
        <f>VLOOKUP(B257,'[1]ICR Data'!$A:$E,5,FALSE)</f>
        <v>7.9000000000000008E-3</v>
      </c>
      <c r="E257" s="43" t="str">
        <f>IF(VLOOKUP($B257,'[2] Current Investment Portfolios'!$C$1:$R$65536,3)="","",VLOOKUP($B257,'[2] Current Investment Portfolios'!$C$1:$R$65536,3,FALSE))</f>
        <v/>
      </c>
      <c r="F257" s="43" t="str">
        <f>IF(VLOOKUP($B257,'[2] Current Investment Portfolios'!$C$1:$R$65536,10)="","",VLOOKUP($B257,'[2] Current Investment Portfolios'!$C$1:$R$65536,10,FALSE))</f>
        <v/>
      </c>
      <c r="G257" s="43" t="str">
        <f>IF(VLOOKUP($B257,'[2] Current Investment Portfolios'!$C$1:$R$65536,4)="","",VLOOKUP($B257,'[2] Current Investment Portfolios'!$C$1:$R$65536,4,FALSE))</f>
        <v/>
      </c>
      <c r="H257" s="43" t="str">
        <f>IF(VLOOKUP($B257,'[2] Current Investment Portfolios'!$C$1:$R$65536,11)="","",VLOOKUP($B257,'[2] Current Investment Portfolios'!$C$1:$R$65536,11,FALSE))</f>
        <v/>
      </c>
      <c r="I257" s="43" t="str">
        <f>IF(VLOOKUP($B257,'[2] Current Investment Portfolios'!$C$1:$R$65536,5)="","",VLOOKUP($B257,'[2] Current Investment Portfolios'!$C$1:$R$65536,5,FALSE))</f>
        <v/>
      </c>
      <c r="J257" s="43" t="str">
        <f>IF(VLOOKUP($B257,'[2] Current Investment Portfolios'!$C$1:$R$65536,12)="","",VLOOKUP($B257,'[2] Current Investment Portfolios'!$C$1:$R$65536,12,FALSE))</f>
        <v/>
      </c>
      <c r="K257" s="43" t="str">
        <f>IF(VLOOKUP($B257,'[2] Current Investment Portfolios'!$C$1:$R$65536,6)="","",VLOOKUP($B257,'[2] Current Investment Portfolios'!$C$1:$R$65536,6,FALSE))</f>
        <v/>
      </c>
      <c r="L257" s="43" t="str">
        <f>IF(VLOOKUP($B257,'[2] Current Investment Portfolios'!$C$1:$R$65536,13)="","",VLOOKUP($B257,'[2] Current Investment Portfolios'!$C$1:$R$65536,13,FALSE))</f>
        <v/>
      </c>
      <c r="M257" s="43" t="str">
        <f>IF(VLOOKUP($B257,'[2] Current Investment Portfolios'!$C$1:$R$65536,7)="","",VLOOKUP($B257,'[2] Current Investment Portfolios'!$C$1:$R$65536,7,FALSE))</f>
        <v/>
      </c>
      <c r="N257" s="43" t="str">
        <f>IF(VLOOKUP($B257,'[2] Current Investment Portfolios'!$C$1:$R$65536,14)="","",VLOOKUP($B257,'[2] Current Investment Portfolios'!$C$1:$R$65536,14,FALSE))</f>
        <v/>
      </c>
      <c r="O257" s="43" t="str">
        <f>IF(VLOOKUP($B257,'[2] Current Investment Portfolios'!$C$1:$R$65536,8)="","",VLOOKUP($B257,'[2] Current Investment Portfolios'!$C$1:$R$65536,8,FALSE))</f>
        <v/>
      </c>
      <c r="P257" s="43" t="str">
        <f>IF(VLOOKUP($B257,'[2] Current Investment Portfolios'!$C$1:$R$65536,15)="","",VLOOKUP($B257,'[2] Current Investment Portfolios'!$C$1:$R$65536,15,FALSE))</f>
        <v/>
      </c>
      <c r="Q257" s="43" t="str">
        <f>IF(VLOOKUP($B257,'[2] Current Investment Portfolios'!$C$1:$R$65536,9)="","",VLOOKUP($B257,'[2] Current Investment Portfolios'!$C$1:$R$65536,9,FALSE))</f>
        <v/>
      </c>
      <c r="R257" s="43" t="str">
        <f>IF(VLOOKUP($B257,'[2] Current Investment Portfolios'!$C$1:$R$65536,16)="","",VLOOKUP($B257,'[2] Current Investment Portfolios'!$C$1:$R$65536,16,FALSE))</f>
        <v/>
      </c>
      <c r="S257" s="29">
        <f>VLOOKUP(B257,'[1]BuySell Data'!$A:$E,5,FALSE)</f>
        <v>5.0000000000000001E-3</v>
      </c>
      <c r="T257" s="27" t="str">
        <f>VLOOKUP(B257,'[1]Investment Managers'!$A:$B,2,FALSE)</f>
        <v>Pendal Group Ltd</v>
      </c>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row>
    <row r="258" spans="1:237" s="2" customFormat="1" x14ac:dyDescent="0.25">
      <c r="A258" s="16" t="s">
        <v>69</v>
      </c>
      <c r="B258" s="35" t="s">
        <v>70</v>
      </c>
      <c r="C258" s="32" t="s">
        <v>873</v>
      </c>
      <c r="D258" s="29">
        <f>VLOOKUP(B258,'[1]ICR Data'!$A:$E,5,FALSE)</f>
        <v>9.7999999999999997E-3</v>
      </c>
      <c r="E258" s="43" t="e">
        <f>IF(VLOOKUP($B258,'[2] Current Investment Portfolios'!$C$1:$R$65536,3)="","",VLOOKUP($B258,'[2] Current Investment Portfolios'!$C$1:$R$65536,3,FALSE))</f>
        <v>#N/A</v>
      </c>
      <c r="F258" s="43" t="e">
        <f>IF(VLOOKUP($B258,'[2] Current Investment Portfolios'!$C$1:$R$65536,10)="","",VLOOKUP($B258,'[2] Current Investment Portfolios'!$C$1:$R$65536,10,FALSE))</f>
        <v>#N/A</v>
      </c>
      <c r="G258" s="43" t="e">
        <f>IF(VLOOKUP($B258,'[2] Current Investment Portfolios'!$C$1:$R$65536,4)="","",VLOOKUP($B258,'[2] Current Investment Portfolios'!$C$1:$R$65536,4,FALSE))</f>
        <v>#N/A</v>
      </c>
      <c r="H258" s="43" t="e">
        <f>IF(VLOOKUP($B258,'[2] Current Investment Portfolios'!$C$1:$R$65536,11)="","",VLOOKUP($B258,'[2] Current Investment Portfolios'!$C$1:$R$65536,11,FALSE))</f>
        <v>#N/A</v>
      </c>
      <c r="I258" s="43" t="e">
        <f>IF(VLOOKUP($B258,'[2] Current Investment Portfolios'!$C$1:$R$65536,5)="","",VLOOKUP($B258,'[2] Current Investment Portfolios'!$C$1:$R$65536,5,FALSE))</f>
        <v>#N/A</v>
      </c>
      <c r="J258" s="43" t="e">
        <f>IF(VLOOKUP($B258,'[2] Current Investment Portfolios'!$C$1:$R$65536,12)="","",VLOOKUP($B258,'[2] Current Investment Portfolios'!$C$1:$R$65536,12,FALSE))</f>
        <v>#N/A</v>
      </c>
      <c r="K258" s="43" t="e">
        <f>IF(VLOOKUP($B258,'[2] Current Investment Portfolios'!$C$1:$R$65536,6)="","",VLOOKUP($B258,'[2] Current Investment Portfolios'!$C$1:$R$65536,6,FALSE))</f>
        <v>#N/A</v>
      </c>
      <c r="L258" s="43" t="e">
        <f>IF(VLOOKUP($B258,'[2] Current Investment Portfolios'!$C$1:$R$65536,13)="","",VLOOKUP($B258,'[2] Current Investment Portfolios'!$C$1:$R$65536,13,FALSE))</f>
        <v>#N/A</v>
      </c>
      <c r="M258" s="43" t="e">
        <f>IF(VLOOKUP($B258,'[2] Current Investment Portfolios'!$C$1:$R$65536,7)="","",VLOOKUP($B258,'[2] Current Investment Portfolios'!$C$1:$R$65536,7,FALSE))</f>
        <v>#N/A</v>
      </c>
      <c r="N258" s="43" t="e">
        <f>IF(VLOOKUP($B258,'[2] Current Investment Portfolios'!$C$1:$R$65536,14)="","",VLOOKUP($B258,'[2] Current Investment Portfolios'!$C$1:$R$65536,14,FALSE))</f>
        <v>#N/A</v>
      </c>
      <c r="O258" s="43" t="e">
        <f>IF(VLOOKUP($B258,'[2] Current Investment Portfolios'!$C$1:$R$65536,8)="","",VLOOKUP($B258,'[2] Current Investment Portfolios'!$C$1:$R$65536,8,FALSE))</f>
        <v>#N/A</v>
      </c>
      <c r="P258" s="43" t="e">
        <f>IF(VLOOKUP($B258,'[2] Current Investment Portfolios'!$C$1:$R$65536,15)="","",VLOOKUP($B258,'[2] Current Investment Portfolios'!$C$1:$R$65536,15,FALSE))</f>
        <v>#N/A</v>
      </c>
      <c r="Q258" s="43" t="e">
        <f>IF(VLOOKUP($B258,'[2] Current Investment Portfolios'!$C$1:$R$65536,9)="","",VLOOKUP($B258,'[2] Current Investment Portfolios'!$C$1:$R$65536,9,FALSE))</f>
        <v>#N/A</v>
      </c>
      <c r="R258" s="43" t="e">
        <f>IF(VLOOKUP($B258,'[2] Current Investment Portfolios'!$C$1:$R$65536,16)="","",VLOOKUP($B258,'[2] Current Investment Portfolios'!$C$1:$R$65536,16,FALSE))</f>
        <v>#N/A</v>
      </c>
      <c r="S258" s="29">
        <f>VLOOKUP(B258,'[1]BuySell Data'!$A:$E,5,FALSE)</f>
        <v>3.0000000000000001E-3</v>
      </c>
      <c r="T258" s="27" t="str">
        <f>VLOOKUP(B258,'[1]Investment Managers'!$A:$B,2,FALSE)</f>
        <v>Perennial Value Management Limited</v>
      </c>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c r="HN258" s="31"/>
      <c r="HO258" s="31"/>
      <c r="HP258" s="31"/>
      <c r="HQ258" s="31"/>
      <c r="HR258" s="31"/>
      <c r="HS258" s="31"/>
      <c r="HT258" s="31"/>
      <c r="HU258" s="31"/>
      <c r="HV258" s="31"/>
      <c r="HW258" s="31"/>
      <c r="HX258" s="31"/>
      <c r="HY258" s="31"/>
      <c r="HZ258" s="31"/>
      <c r="IA258" s="31"/>
      <c r="IB258" s="31"/>
      <c r="IC258" s="31"/>
    </row>
    <row r="259" spans="1:237" x14ac:dyDescent="0.25">
      <c r="A259" s="16" t="s">
        <v>393</v>
      </c>
      <c r="B259" s="35" t="s">
        <v>26</v>
      </c>
      <c r="C259" s="32" t="s">
        <v>873</v>
      </c>
      <c r="D259" s="29">
        <f>VLOOKUP(B259,'[1]ICR Data'!$A:$E,5,FALSE)</f>
        <v>0.01</v>
      </c>
      <c r="E259" s="43" t="str">
        <f>IF(VLOOKUP($B259,'[2] Current Investment Portfolios'!$C$1:$R$65536,3)="","",VLOOKUP($B259,'[2] Current Investment Portfolios'!$C$1:$R$65536,3,FALSE))</f>
        <v/>
      </c>
      <c r="F259" s="43" t="str">
        <f>IF(VLOOKUP($B259,'[2] Current Investment Portfolios'!$C$1:$R$65536,10)="","",VLOOKUP($B259,'[2] Current Investment Portfolios'!$C$1:$R$65536,10,FALSE))</f>
        <v/>
      </c>
      <c r="G259" s="43" t="str">
        <f>IF(VLOOKUP($B259,'[2] Current Investment Portfolios'!$C$1:$R$65536,4)="","",VLOOKUP($B259,'[2] Current Investment Portfolios'!$C$1:$R$65536,4,FALSE))</f>
        <v/>
      </c>
      <c r="H259" s="43" t="str">
        <f>IF(VLOOKUP($B259,'[2] Current Investment Portfolios'!$C$1:$R$65536,11)="","",VLOOKUP($B259,'[2] Current Investment Portfolios'!$C$1:$R$65536,11,FALSE))</f>
        <v/>
      </c>
      <c r="I259" s="43" t="str">
        <f>IF(VLOOKUP($B259,'[2] Current Investment Portfolios'!$C$1:$R$65536,5)="","",VLOOKUP($B259,'[2] Current Investment Portfolios'!$C$1:$R$65536,5,FALSE))</f>
        <v/>
      </c>
      <c r="J259" s="43" t="str">
        <f>IF(VLOOKUP($B259,'[2] Current Investment Portfolios'!$C$1:$R$65536,12)="","",VLOOKUP($B259,'[2] Current Investment Portfolios'!$C$1:$R$65536,12,FALSE))</f>
        <v/>
      </c>
      <c r="K259" s="43" t="str">
        <f>IF(VLOOKUP($B259,'[2] Current Investment Portfolios'!$C$1:$R$65536,6)="","",VLOOKUP($B259,'[2] Current Investment Portfolios'!$C$1:$R$65536,6,FALSE))</f>
        <v/>
      </c>
      <c r="L259" s="43" t="str">
        <f>IF(VLOOKUP($B259,'[2] Current Investment Portfolios'!$C$1:$R$65536,13)="","",VLOOKUP($B259,'[2] Current Investment Portfolios'!$C$1:$R$65536,13,FALSE))</f>
        <v/>
      </c>
      <c r="M259" s="43" t="str">
        <f>IF(VLOOKUP($B259,'[2] Current Investment Portfolios'!$C$1:$R$65536,7)="","",VLOOKUP($B259,'[2] Current Investment Portfolios'!$C$1:$R$65536,7,FALSE))</f>
        <v/>
      </c>
      <c r="N259" s="43" t="str">
        <f>IF(VLOOKUP($B259,'[2] Current Investment Portfolios'!$C$1:$R$65536,14)="","",VLOOKUP($B259,'[2] Current Investment Portfolios'!$C$1:$R$65536,14,FALSE))</f>
        <v/>
      </c>
      <c r="O259" s="43" t="str">
        <f>IF(VLOOKUP($B259,'[2] Current Investment Portfolios'!$C$1:$R$65536,8)="","",VLOOKUP($B259,'[2] Current Investment Portfolios'!$C$1:$R$65536,8,FALSE))</f>
        <v/>
      </c>
      <c r="P259" s="43" t="str">
        <f>IF(VLOOKUP($B259,'[2] Current Investment Portfolios'!$C$1:$R$65536,15)="","",VLOOKUP($B259,'[2] Current Investment Portfolios'!$C$1:$R$65536,15,FALSE))</f>
        <v/>
      </c>
      <c r="Q259" s="43" t="str">
        <f>IF(VLOOKUP($B259,'[2] Current Investment Portfolios'!$C$1:$R$65536,9)="","",VLOOKUP($B259,'[2] Current Investment Portfolios'!$C$1:$R$65536,9,FALSE))</f>
        <v/>
      </c>
      <c r="R259" s="43" t="str">
        <f>IF(VLOOKUP($B259,'[2] Current Investment Portfolios'!$C$1:$R$65536,16)="","",VLOOKUP($B259,'[2] Current Investment Portfolios'!$C$1:$R$65536,16,FALSE))</f>
        <v/>
      </c>
      <c r="S259" s="29">
        <f>VLOOKUP(B259,'[1]BuySell Data'!$A:$E,5,FALSE)</f>
        <v>2.3999999999999998E-3</v>
      </c>
      <c r="T259" s="27" t="str">
        <f>VLOOKUP(B259,'[1]Investment Managers'!$A:$B,2,FALSE)</f>
        <v>Perpetual Investment Management Ltd</v>
      </c>
    </row>
    <row r="260" spans="1:237" x14ac:dyDescent="0.25">
      <c r="A260" s="16" t="s">
        <v>394</v>
      </c>
      <c r="B260" s="35" t="s">
        <v>9</v>
      </c>
      <c r="C260" s="32" t="s">
        <v>873</v>
      </c>
      <c r="D260" s="29">
        <f>VLOOKUP(B260,'[1]ICR Data'!$A:$E,5,FALSE)</f>
        <v>9.8999999999999991E-3</v>
      </c>
      <c r="E260" s="43" t="str">
        <f>IF(VLOOKUP($B260,'[2] Current Investment Portfolios'!$C$1:$R$65536,3)="","",VLOOKUP($B260,'[2] Current Investment Portfolios'!$C$1:$R$65536,3,FALSE))</f>
        <v/>
      </c>
      <c r="F260" s="43" t="str">
        <f>IF(VLOOKUP($B260,'[2] Current Investment Portfolios'!$C$1:$R$65536,10)="","",VLOOKUP($B260,'[2] Current Investment Portfolios'!$C$1:$R$65536,10,FALSE))</f>
        <v/>
      </c>
      <c r="G260" s="43" t="str">
        <f>IF(VLOOKUP($B260,'[2] Current Investment Portfolios'!$C$1:$R$65536,4)="","",VLOOKUP($B260,'[2] Current Investment Portfolios'!$C$1:$R$65536,4,FALSE))</f>
        <v/>
      </c>
      <c r="H260" s="43" t="str">
        <f>IF(VLOOKUP($B260,'[2] Current Investment Portfolios'!$C$1:$R$65536,11)="","",VLOOKUP($B260,'[2] Current Investment Portfolios'!$C$1:$R$65536,11,FALSE))</f>
        <v/>
      </c>
      <c r="I260" s="43" t="str">
        <f>IF(VLOOKUP($B260,'[2] Current Investment Portfolios'!$C$1:$R$65536,5)="","",VLOOKUP($B260,'[2] Current Investment Portfolios'!$C$1:$R$65536,5,FALSE))</f>
        <v/>
      </c>
      <c r="J260" s="43" t="str">
        <f>IF(VLOOKUP($B260,'[2] Current Investment Portfolios'!$C$1:$R$65536,12)="","",VLOOKUP($B260,'[2] Current Investment Portfolios'!$C$1:$R$65536,12,FALSE))</f>
        <v/>
      </c>
      <c r="K260" s="43" t="str">
        <f>IF(VLOOKUP($B260,'[2] Current Investment Portfolios'!$C$1:$R$65536,6)="","",VLOOKUP($B260,'[2] Current Investment Portfolios'!$C$1:$R$65536,6,FALSE))</f>
        <v/>
      </c>
      <c r="L260" s="43" t="str">
        <f>IF(VLOOKUP($B260,'[2] Current Investment Portfolios'!$C$1:$R$65536,13)="","",VLOOKUP($B260,'[2] Current Investment Portfolios'!$C$1:$R$65536,13,FALSE))</f>
        <v/>
      </c>
      <c r="M260" s="43" t="str">
        <f>IF(VLOOKUP($B260,'[2] Current Investment Portfolios'!$C$1:$R$65536,7)="","",VLOOKUP($B260,'[2] Current Investment Portfolios'!$C$1:$R$65536,7,FALSE))</f>
        <v/>
      </c>
      <c r="N260" s="43" t="str">
        <f>IF(VLOOKUP($B260,'[2] Current Investment Portfolios'!$C$1:$R$65536,14)="","",VLOOKUP($B260,'[2] Current Investment Portfolios'!$C$1:$R$65536,14,FALSE))</f>
        <v/>
      </c>
      <c r="O260" s="43" t="str">
        <f>IF(VLOOKUP($B260,'[2] Current Investment Portfolios'!$C$1:$R$65536,8)="","",VLOOKUP($B260,'[2] Current Investment Portfolios'!$C$1:$R$65536,8,FALSE))</f>
        <v/>
      </c>
      <c r="P260" s="43" t="str">
        <f>IF(VLOOKUP($B260,'[2] Current Investment Portfolios'!$C$1:$R$65536,15)="","",VLOOKUP($B260,'[2] Current Investment Portfolios'!$C$1:$R$65536,15,FALSE))</f>
        <v/>
      </c>
      <c r="Q260" s="43" t="str">
        <f>IF(VLOOKUP($B260,'[2] Current Investment Portfolios'!$C$1:$R$65536,9)="","",VLOOKUP($B260,'[2] Current Investment Portfolios'!$C$1:$R$65536,9,FALSE))</f>
        <v/>
      </c>
      <c r="R260" s="43" t="str">
        <f>IF(VLOOKUP($B260,'[2] Current Investment Portfolios'!$C$1:$R$65536,16)="","",VLOOKUP($B260,'[2] Current Investment Portfolios'!$C$1:$R$65536,16,FALSE))</f>
        <v/>
      </c>
      <c r="S260" s="29">
        <f>VLOOKUP(B260,'[1]BuySell Data'!$A:$E,5,FALSE)</f>
        <v>2.3999999999999998E-3</v>
      </c>
      <c r="T260" s="27" t="str">
        <f>VLOOKUP(B260,'[1]Investment Managers'!$A:$B,2,FALSE)</f>
        <v>Perpetual Investment Management Ltd</v>
      </c>
    </row>
    <row r="261" spans="1:237" x14ac:dyDescent="0.25">
      <c r="A261" s="16" t="s">
        <v>1025</v>
      </c>
      <c r="B261" s="35" t="s">
        <v>281</v>
      </c>
      <c r="C261" s="32" t="s">
        <v>873</v>
      </c>
      <c r="D261" s="29">
        <f>VLOOKUP(B261,'[1]ICR Data'!$A:$E,5,FALSE)</f>
        <v>3.5999999999999999E-3</v>
      </c>
      <c r="E261" s="43" t="e">
        <f>IF(VLOOKUP($B261,'[2] Current Investment Portfolios'!$C$1:$R$65536,3)="","",VLOOKUP($B261,'[2] Current Investment Portfolios'!$C$1:$R$65536,3,FALSE))</f>
        <v>#N/A</v>
      </c>
      <c r="F261" s="43" t="e">
        <f>IF(VLOOKUP($B261,'[2] Current Investment Portfolios'!$C$1:$R$65536,10)="","",VLOOKUP($B261,'[2] Current Investment Portfolios'!$C$1:$R$65536,10,FALSE))</f>
        <v>#N/A</v>
      </c>
      <c r="G261" s="43" t="e">
        <f>IF(VLOOKUP($B261,'[2] Current Investment Portfolios'!$C$1:$R$65536,4)="","",VLOOKUP($B261,'[2] Current Investment Portfolios'!$C$1:$R$65536,4,FALSE))</f>
        <v>#N/A</v>
      </c>
      <c r="H261" s="43" t="e">
        <f>IF(VLOOKUP($B261,'[2] Current Investment Portfolios'!$C$1:$R$65536,11)="","",VLOOKUP($B261,'[2] Current Investment Portfolios'!$C$1:$R$65536,11,FALSE))</f>
        <v>#N/A</v>
      </c>
      <c r="I261" s="43" t="e">
        <f>IF(VLOOKUP($B261,'[2] Current Investment Portfolios'!$C$1:$R$65536,5)="","",VLOOKUP($B261,'[2] Current Investment Portfolios'!$C$1:$R$65536,5,FALSE))</f>
        <v>#N/A</v>
      </c>
      <c r="J261" s="43" t="e">
        <f>IF(VLOOKUP($B261,'[2] Current Investment Portfolios'!$C$1:$R$65536,12)="","",VLOOKUP($B261,'[2] Current Investment Portfolios'!$C$1:$R$65536,12,FALSE))</f>
        <v>#N/A</v>
      </c>
      <c r="K261" s="43" t="e">
        <f>IF(VLOOKUP($B261,'[2] Current Investment Portfolios'!$C$1:$R$65536,6)="","",VLOOKUP($B261,'[2] Current Investment Portfolios'!$C$1:$R$65536,6,FALSE))</f>
        <v>#N/A</v>
      </c>
      <c r="L261" s="43" t="e">
        <f>IF(VLOOKUP($B261,'[2] Current Investment Portfolios'!$C$1:$R$65536,13)="","",VLOOKUP($B261,'[2] Current Investment Portfolios'!$C$1:$R$65536,13,FALSE))</f>
        <v>#N/A</v>
      </c>
      <c r="M261" s="43" t="e">
        <f>IF(VLOOKUP($B261,'[2] Current Investment Portfolios'!$C$1:$R$65536,7)="","",VLOOKUP($B261,'[2] Current Investment Portfolios'!$C$1:$R$65536,7,FALSE))</f>
        <v>#N/A</v>
      </c>
      <c r="N261" s="43" t="e">
        <f>IF(VLOOKUP($B261,'[2] Current Investment Portfolios'!$C$1:$R$65536,14)="","",VLOOKUP($B261,'[2] Current Investment Portfolios'!$C$1:$R$65536,14,FALSE))</f>
        <v>#N/A</v>
      </c>
      <c r="O261" s="43" t="e">
        <f>IF(VLOOKUP($B261,'[2] Current Investment Portfolios'!$C$1:$R$65536,8)="","",VLOOKUP($B261,'[2] Current Investment Portfolios'!$C$1:$R$65536,8,FALSE))</f>
        <v>#N/A</v>
      </c>
      <c r="P261" s="43" t="e">
        <f>IF(VLOOKUP($B261,'[2] Current Investment Portfolios'!$C$1:$R$65536,15)="","",VLOOKUP($B261,'[2] Current Investment Portfolios'!$C$1:$R$65536,15,FALSE))</f>
        <v>#N/A</v>
      </c>
      <c r="Q261" s="43" t="e">
        <f>IF(VLOOKUP($B261,'[2] Current Investment Portfolios'!$C$1:$R$65536,9)="","",VLOOKUP($B261,'[2] Current Investment Portfolios'!$C$1:$R$65536,9,FALSE))</f>
        <v>#N/A</v>
      </c>
      <c r="R261" s="43" t="e">
        <f>IF(VLOOKUP($B261,'[2] Current Investment Portfolios'!$C$1:$R$65536,16)="","",VLOOKUP($B261,'[2] Current Investment Portfolios'!$C$1:$R$65536,16,FALSE))</f>
        <v>#N/A</v>
      </c>
      <c r="S261" s="29">
        <f>VLOOKUP(B261,'[1]BuySell Data'!$A:$E,5,FALSE)</f>
        <v>1E-3</v>
      </c>
      <c r="T261" s="27" t="str">
        <f>VLOOKUP(B261,'[1]Investment Managers'!$A:$B,2,FALSE)</f>
        <v>First Sentier Investors</v>
      </c>
    </row>
    <row r="262" spans="1:237" s="2" customFormat="1" x14ac:dyDescent="0.25">
      <c r="A262" s="16" t="s">
        <v>463</v>
      </c>
      <c r="B262" s="35" t="s">
        <v>376</v>
      </c>
      <c r="C262" s="32" t="s">
        <v>873</v>
      </c>
      <c r="D262" s="29">
        <f>VLOOKUP(B262,'[1]ICR Data'!$A:$E,5,FALSE)</f>
        <v>8.8999999999999999E-3</v>
      </c>
      <c r="E262" s="43" t="str">
        <f>IF(VLOOKUP($B262,'[2] Current Investment Portfolios'!$C$1:$R$65536,3)="","",VLOOKUP($B262,'[2] Current Investment Portfolios'!$C$1:$R$65536,3,FALSE))</f>
        <v/>
      </c>
      <c r="F262" s="43" t="str">
        <f>IF(VLOOKUP($B262,'[2] Current Investment Portfolios'!$C$1:$R$65536,10)="","",VLOOKUP($B262,'[2] Current Investment Portfolios'!$C$1:$R$65536,10,FALSE))</f>
        <v/>
      </c>
      <c r="G262" s="43" t="str">
        <f>IF(VLOOKUP($B262,'[2] Current Investment Portfolios'!$C$1:$R$65536,4)="","",VLOOKUP($B262,'[2] Current Investment Portfolios'!$C$1:$R$65536,4,FALSE))</f>
        <v/>
      </c>
      <c r="H262" s="43" t="str">
        <f>IF(VLOOKUP($B262,'[2] Current Investment Portfolios'!$C$1:$R$65536,11)="","",VLOOKUP($B262,'[2] Current Investment Portfolios'!$C$1:$R$65536,11,FALSE))</f>
        <v/>
      </c>
      <c r="I262" s="43" t="str">
        <f>IF(VLOOKUP($B262,'[2] Current Investment Portfolios'!$C$1:$R$65536,5)="","",VLOOKUP($B262,'[2] Current Investment Portfolios'!$C$1:$R$65536,5,FALSE))</f>
        <v/>
      </c>
      <c r="J262" s="43" t="str">
        <f>IF(VLOOKUP($B262,'[2] Current Investment Portfolios'!$C$1:$R$65536,12)="","",VLOOKUP($B262,'[2] Current Investment Portfolios'!$C$1:$R$65536,12,FALSE))</f>
        <v/>
      </c>
      <c r="K262" s="43" t="str">
        <f>IF(VLOOKUP($B262,'[2] Current Investment Portfolios'!$C$1:$R$65536,6)="","",VLOOKUP($B262,'[2] Current Investment Portfolios'!$C$1:$R$65536,6,FALSE))</f>
        <v/>
      </c>
      <c r="L262" s="43" t="str">
        <f>IF(VLOOKUP($B262,'[2] Current Investment Portfolios'!$C$1:$R$65536,13)="","",VLOOKUP($B262,'[2] Current Investment Portfolios'!$C$1:$R$65536,13,FALSE))</f>
        <v/>
      </c>
      <c r="M262" s="43" t="str">
        <f>IF(VLOOKUP($B262,'[2] Current Investment Portfolios'!$C$1:$R$65536,7)="","",VLOOKUP($B262,'[2] Current Investment Portfolios'!$C$1:$R$65536,7,FALSE))</f>
        <v/>
      </c>
      <c r="N262" s="43" t="str">
        <f>IF(VLOOKUP($B262,'[2] Current Investment Portfolios'!$C$1:$R$65536,14)="","",VLOOKUP($B262,'[2] Current Investment Portfolios'!$C$1:$R$65536,14,FALSE))</f>
        <v/>
      </c>
      <c r="O262" s="43" t="str">
        <f>IF(VLOOKUP($B262,'[2] Current Investment Portfolios'!$C$1:$R$65536,8)="","",VLOOKUP($B262,'[2] Current Investment Portfolios'!$C$1:$R$65536,8,FALSE))</f>
        <v/>
      </c>
      <c r="P262" s="43" t="str">
        <f>IF(VLOOKUP($B262,'[2] Current Investment Portfolios'!$C$1:$R$65536,15)="","",VLOOKUP($B262,'[2] Current Investment Portfolios'!$C$1:$R$65536,15,FALSE))</f>
        <v/>
      </c>
      <c r="Q262" s="43" t="str">
        <f>IF(VLOOKUP($B262,'[2] Current Investment Portfolios'!$C$1:$R$65536,9)="","",VLOOKUP($B262,'[2] Current Investment Portfolios'!$C$1:$R$65536,9,FALSE))</f>
        <v/>
      </c>
      <c r="R262" s="43" t="str">
        <f>IF(VLOOKUP($B262,'[2] Current Investment Portfolios'!$C$1:$R$65536,16)="","",VLOOKUP($B262,'[2] Current Investment Portfolios'!$C$1:$R$65536,16,FALSE))</f>
        <v/>
      </c>
      <c r="S262" s="29">
        <f>VLOOKUP(B262,'[1]BuySell Data'!$A:$E,5,FALSE)</f>
        <v>3.0000000000000001E-3</v>
      </c>
      <c r="T262" s="27" t="str">
        <f>VLOOKUP(B262,'[1]Investment Managers'!$A:$B,2,FALSE)</f>
        <v>Russell Investment Management Limited</v>
      </c>
      <c r="U262" s="3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row>
    <row r="263" spans="1:237" x14ac:dyDescent="0.25">
      <c r="A263" s="16" t="s">
        <v>45</v>
      </c>
      <c r="B263" s="73" t="s">
        <v>46</v>
      </c>
      <c r="C263" s="32" t="s">
        <v>873</v>
      </c>
      <c r="D263" s="29">
        <f>VLOOKUP(B263,'[1]ICR Data'!$A:$E,5,FALSE)</f>
        <v>8.0000000000000002E-3</v>
      </c>
      <c r="E263" s="43" t="str">
        <f>IF(VLOOKUP($B263,'[2] Current Investment Portfolios'!$C$1:$R$65536,3)="","",VLOOKUP($B263,'[2] Current Investment Portfolios'!$C$1:$R$65536,3,FALSE))</f>
        <v/>
      </c>
      <c r="F263" s="43" t="str">
        <f>IF(VLOOKUP($B263,'[2] Current Investment Portfolios'!$C$1:$R$65536,10)="","",VLOOKUP($B263,'[2] Current Investment Portfolios'!$C$1:$R$65536,10,FALSE))</f>
        <v/>
      </c>
      <c r="G263" s="43" t="str">
        <f>IF(VLOOKUP($B263,'[2] Current Investment Portfolios'!$C$1:$R$65536,4)="","",VLOOKUP($B263,'[2] Current Investment Portfolios'!$C$1:$R$65536,4,FALSE))</f>
        <v/>
      </c>
      <c r="H263" s="43" t="str">
        <f>IF(VLOOKUP($B263,'[2] Current Investment Portfolios'!$C$1:$R$65536,11)="","",VLOOKUP($B263,'[2] Current Investment Portfolios'!$C$1:$R$65536,11,FALSE))</f>
        <v/>
      </c>
      <c r="I263" s="43" t="str">
        <f>IF(VLOOKUP($B263,'[2] Current Investment Portfolios'!$C$1:$R$65536,5)="","",VLOOKUP($B263,'[2] Current Investment Portfolios'!$C$1:$R$65536,5,FALSE))</f>
        <v/>
      </c>
      <c r="J263" s="43" t="str">
        <f>IF(VLOOKUP($B263,'[2] Current Investment Portfolios'!$C$1:$R$65536,12)="","",VLOOKUP($B263,'[2] Current Investment Portfolios'!$C$1:$R$65536,12,FALSE))</f>
        <v/>
      </c>
      <c r="K263" s="43" t="str">
        <f>IF(VLOOKUP($B263,'[2] Current Investment Portfolios'!$C$1:$R$65536,6)="","",VLOOKUP($B263,'[2] Current Investment Portfolios'!$C$1:$R$65536,6,FALSE))</f>
        <v/>
      </c>
      <c r="L263" s="43" t="str">
        <f>IF(VLOOKUP($B263,'[2] Current Investment Portfolios'!$C$1:$R$65536,13)="","",VLOOKUP($B263,'[2] Current Investment Portfolios'!$C$1:$R$65536,13,FALSE))</f>
        <v/>
      </c>
      <c r="M263" s="43" t="str">
        <f>IF(VLOOKUP($B263,'[2] Current Investment Portfolios'!$C$1:$R$65536,7)="","",VLOOKUP($B263,'[2] Current Investment Portfolios'!$C$1:$R$65536,7,FALSE))</f>
        <v/>
      </c>
      <c r="N263" s="43" t="str">
        <f>IF(VLOOKUP($B263,'[2] Current Investment Portfolios'!$C$1:$R$65536,14)="","",VLOOKUP($B263,'[2] Current Investment Portfolios'!$C$1:$R$65536,14,FALSE))</f>
        <v/>
      </c>
      <c r="O263" s="43" t="str">
        <f>IF(VLOOKUP($B263,'[2] Current Investment Portfolios'!$C$1:$R$65536,8)="","",VLOOKUP($B263,'[2] Current Investment Portfolios'!$C$1:$R$65536,8,FALSE))</f>
        <v/>
      </c>
      <c r="P263" s="43" t="str">
        <f>IF(VLOOKUP($B263,'[2] Current Investment Portfolios'!$C$1:$R$65536,15)="","",VLOOKUP($B263,'[2] Current Investment Portfolios'!$C$1:$R$65536,15,FALSE))</f>
        <v/>
      </c>
      <c r="Q263" s="43" t="str">
        <f>IF(VLOOKUP($B263,'[2] Current Investment Portfolios'!$C$1:$R$65536,9)="","",VLOOKUP($B263,'[2] Current Investment Portfolios'!$C$1:$R$65536,9,FALSE))</f>
        <v/>
      </c>
      <c r="R263" s="43" t="str">
        <f>IF(VLOOKUP($B263,'[2] Current Investment Portfolios'!$C$1:$R$65536,16)="","",VLOOKUP($B263,'[2] Current Investment Portfolios'!$C$1:$R$65536,16,FALSE))</f>
        <v/>
      </c>
      <c r="S263" s="29">
        <f>VLOOKUP(B263,'[1]BuySell Data'!$A:$E,5,FALSE)</f>
        <v>4.0000000000000001E-3</v>
      </c>
      <c r="T263" s="27" t="str">
        <f>VLOOKUP(B263,'[1]Investment Managers'!$A:$B,2,FALSE)</f>
        <v>Schroder Investment Management Aus Ltd</v>
      </c>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row>
    <row r="264" spans="1:237" s="2" customFormat="1" x14ac:dyDescent="0.25">
      <c r="A264" s="30" t="s">
        <v>353</v>
      </c>
      <c r="B264" s="28" t="s">
        <v>354</v>
      </c>
      <c r="C264" s="32" t="s">
        <v>873</v>
      </c>
      <c r="D264" s="29">
        <f>VLOOKUP(B264,'[1]ICR Data'!$A:$E,5,FALSE)</f>
        <v>0</v>
      </c>
      <c r="E264" s="43" t="str">
        <f>IF(VLOOKUP($B264,'[2] Current Investment Portfolios'!$C$1:$R$65536,3)="","",VLOOKUP($B264,'[2] Current Investment Portfolios'!$C$1:$R$65536,3,FALSE))</f>
        <v/>
      </c>
      <c r="F264" s="43" t="str">
        <f>IF(VLOOKUP($B264,'[2] Current Investment Portfolios'!$C$1:$R$65536,10)="","",VLOOKUP($B264,'[2] Current Investment Portfolios'!$C$1:$R$65536,10,FALSE))</f>
        <v/>
      </c>
      <c r="G264" s="43" t="str">
        <f>IF(VLOOKUP($B264,'[2] Current Investment Portfolios'!$C$1:$R$65536,4)="","",VLOOKUP($B264,'[2] Current Investment Portfolios'!$C$1:$R$65536,4,FALSE))</f>
        <v/>
      </c>
      <c r="H264" s="43" t="str">
        <f>IF(VLOOKUP($B264,'[2] Current Investment Portfolios'!$C$1:$R$65536,11)="","",VLOOKUP($B264,'[2] Current Investment Portfolios'!$C$1:$R$65536,11,FALSE))</f>
        <v/>
      </c>
      <c r="I264" s="43" t="str">
        <f>IF(VLOOKUP($B264,'[2] Current Investment Portfolios'!$C$1:$R$65536,5)="","",VLOOKUP($B264,'[2] Current Investment Portfolios'!$C$1:$R$65536,5,FALSE))</f>
        <v/>
      </c>
      <c r="J264" s="43" t="str">
        <f>IF(VLOOKUP($B264,'[2] Current Investment Portfolios'!$C$1:$R$65536,12)="","",VLOOKUP($B264,'[2] Current Investment Portfolios'!$C$1:$R$65536,12,FALSE))</f>
        <v/>
      </c>
      <c r="K264" s="43" t="str">
        <f>IF(VLOOKUP($B264,'[2] Current Investment Portfolios'!$C$1:$R$65536,6)="","",VLOOKUP($B264,'[2] Current Investment Portfolios'!$C$1:$R$65536,6,FALSE))</f>
        <v/>
      </c>
      <c r="L264" s="43" t="str">
        <f>IF(VLOOKUP($B264,'[2] Current Investment Portfolios'!$C$1:$R$65536,13)="","",VLOOKUP($B264,'[2] Current Investment Portfolios'!$C$1:$R$65536,13,FALSE))</f>
        <v/>
      </c>
      <c r="M264" s="43" t="str">
        <f>IF(VLOOKUP($B264,'[2] Current Investment Portfolios'!$C$1:$R$65536,7)="","",VLOOKUP($B264,'[2] Current Investment Portfolios'!$C$1:$R$65536,7,FALSE))</f>
        <v/>
      </c>
      <c r="N264" s="43" t="str">
        <f>IF(VLOOKUP($B264,'[2] Current Investment Portfolios'!$C$1:$R$65536,14)="","",VLOOKUP($B264,'[2] Current Investment Portfolios'!$C$1:$R$65536,14,FALSE))</f>
        <v/>
      </c>
      <c r="O264" s="43" t="str">
        <f>IF(VLOOKUP($B264,'[2] Current Investment Portfolios'!$C$1:$R$65536,8)="","",VLOOKUP($B264,'[2] Current Investment Portfolios'!$C$1:$R$65536,8,FALSE))</f>
        <v/>
      </c>
      <c r="P264" s="43" t="str">
        <f>IF(VLOOKUP($B264,'[2] Current Investment Portfolios'!$C$1:$R$65536,15)="","",VLOOKUP($B264,'[2] Current Investment Portfolios'!$C$1:$R$65536,15,FALSE))</f>
        <v/>
      </c>
      <c r="Q264" s="43" t="str">
        <f>IF(VLOOKUP($B264,'[2] Current Investment Portfolios'!$C$1:$R$65536,9)="","",VLOOKUP($B264,'[2] Current Investment Portfolios'!$C$1:$R$65536,9,FALSE))</f>
        <v/>
      </c>
      <c r="R264" s="43" t="str">
        <f>IF(VLOOKUP($B264,'[2] Current Investment Portfolios'!$C$1:$R$65536,16)="","",VLOOKUP($B264,'[2] Current Investment Portfolios'!$C$1:$R$65536,16,FALSE))</f>
        <v/>
      </c>
      <c r="S264" s="29">
        <f>VLOOKUP(B264,'[1]BuySell Data'!$A:$E,5,FALSE)</f>
        <v>6.0000000000000001E-3</v>
      </c>
      <c r="T264" s="27" t="str">
        <f>VLOOKUP(B264,'[1]Investment Managers'!$A:$B,2,FALSE)</f>
        <v>Solaris Investment Management Limited</v>
      </c>
      <c r="U264" s="3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row>
    <row r="265" spans="1:237" s="2" customFormat="1" x14ac:dyDescent="0.25">
      <c r="A265" s="30" t="s">
        <v>401</v>
      </c>
      <c r="B265" s="28" t="s">
        <v>387</v>
      </c>
      <c r="C265" s="32" t="s">
        <v>873</v>
      </c>
      <c r="D265" s="29">
        <f>VLOOKUP(B265,'[1]ICR Data'!$A:$E,5,FALSE)</f>
        <v>6.9999999999999993E-3</v>
      </c>
      <c r="E265" s="43" t="str">
        <f>IF(VLOOKUP($B265,'[2] Current Investment Portfolios'!$C$1:$R$65536,3)="","",VLOOKUP($B265,'[2] Current Investment Portfolios'!$C$1:$R$65536,3,FALSE))</f>
        <v/>
      </c>
      <c r="F265" s="43" t="str">
        <f>IF(VLOOKUP($B265,'[2] Current Investment Portfolios'!$C$1:$R$65536,10)="","",VLOOKUP($B265,'[2] Current Investment Portfolios'!$C$1:$R$65536,10,FALSE))</f>
        <v/>
      </c>
      <c r="G265" s="43" t="str">
        <f>IF(VLOOKUP($B265,'[2] Current Investment Portfolios'!$C$1:$R$65536,4)="","",VLOOKUP($B265,'[2] Current Investment Portfolios'!$C$1:$R$65536,4,FALSE))</f>
        <v/>
      </c>
      <c r="H265" s="43" t="str">
        <f>IF(VLOOKUP($B265,'[2] Current Investment Portfolios'!$C$1:$R$65536,11)="","",VLOOKUP($B265,'[2] Current Investment Portfolios'!$C$1:$R$65536,11,FALSE))</f>
        <v/>
      </c>
      <c r="I265" s="43" t="str">
        <f>IF(VLOOKUP($B265,'[2] Current Investment Portfolios'!$C$1:$R$65536,5)="","",VLOOKUP($B265,'[2] Current Investment Portfolios'!$C$1:$R$65536,5,FALSE))</f>
        <v/>
      </c>
      <c r="J265" s="43" t="str">
        <f>IF(VLOOKUP($B265,'[2] Current Investment Portfolios'!$C$1:$R$65536,12)="","",VLOOKUP($B265,'[2] Current Investment Portfolios'!$C$1:$R$65536,12,FALSE))</f>
        <v/>
      </c>
      <c r="K265" s="43" t="str">
        <f>IF(VLOOKUP($B265,'[2] Current Investment Portfolios'!$C$1:$R$65536,6)="","",VLOOKUP($B265,'[2] Current Investment Portfolios'!$C$1:$R$65536,6,FALSE))</f>
        <v/>
      </c>
      <c r="L265" s="43" t="str">
        <f>IF(VLOOKUP($B265,'[2] Current Investment Portfolios'!$C$1:$R$65536,13)="","",VLOOKUP($B265,'[2] Current Investment Portfolios'!$C$1:$R$65536,13,FALSE))</f>
        <v/>
      </c>
      <c r="M265" s="43" t="str">
        <f>IF(VLOOKUP($B265,'[2] Current Investment Portfolios'!$C$1:$R$65536,7)="","",VLOOKUP($B265,'[2] Current Investment Portfolios'!$C$1:$R$65536,7,FALSE))</f>
        <v/>
      </c>
      <c r="N265" s="43" t="str">
        <f>IF(VLOOKUP($B265,'[2] Current Investment Portfolios'!$C$1:$R$65536,14)="","",VLOOKUP($B265,'[2] Current Investment Portfolios'!$C$1:$R$65536,14,FALSE))</f>
        <v/>
      </c>
      <c r="O265" s="43" t="str">
        <f>IF(VLOOKUP($B265,'[2] Current Investment Portfolios'!$C$1:$R$65536,8)="","",VLOOKUP($B265,'[2] Current Investment Portfolios'!$C$1:$R$65536,8,FALSE))</f>
        <v/>
      </c>
      <c r="P265" s="43" t="str">
        <f>IF(VLOOKUP($B265,'[2] Current Investment Portfolios'!$C$1:$R$65536,15)="","",VLOOKUP($B265,'[2] Current Investment Portfolios'!$C$1:$R$65536,15,FALSE))</f>
        <v/>
      </c>
      <c r="Q265" s="43" t="str">
        <f>IF(VLOOKUP($B265,'[2] Current Investment Portfolios'!$C$1:$R$65536,9)="","",VLOOKUP($B265,'[2] Current Investment Portfolios'!$C$1:$R$65536,9,FALSE))</f>
        <v/>
      </c>
      <c r="R265" s="43" t="str">
        <f>IF(VLOOKUP($B265,'[2] Current Investment Portfolios'!$C$1:$R$65536,16)="","",VLOOKUP($B265,'[2] Current Investment Portfolios'!$C$1:$R$65536,16,FALSE))</f>
        <v/>
      </c>
      <c r="S265" s="29">
        <f>VLOOKUP(B265,'[1]BuySell Data'!$A:$E,5,FALSE)</f>
        <v>5.0000000000000001E-3</v>
      </c>
      <c r="T265" s="27" t="str">
        <f>VLOOKUP(B265,'[1]Investment Managers'!$A:$B,2,FALSE)</f>
        <v>State Street Global Advisors</v>
      </c>
      <c r="U265" s="3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row>
    <row r="266" spans="1:237" x14ac:dyDescent="0.25">
      <c r="A266" s="30" t="s">
        <v>385</v>
      </c>
      <c r="B266" s="28" t="s">
        <v>386</v>
      </c>
      <c r="C266" s="32" t="s">
        <v>873</v>
      </c>
      <c r="D266" s="29">
        <f>VLOOKUP(B266,'[1]ICR Data'!$A:$E,5,FALSE)</f>
        <v>6.0000000000000001E-3</v>
      </c>
      <c r="E266" s="43" t="str">
        <f>IF(VLOOKUP($B266,'[2] Current Investment Portfolios'!$C$1:$R$65536,3)="","",VLOOKUP($B266,'[2] Current Investment Portfolios'!$C$1:$R$65536,3,FALSE))</f>
        <v/>
      </c>
      <c r="F266" s="43" t="str">
        <f>IF(VLOOKUP($B266,'[2] Current Investment Portfolios'!$C$1:$R$65536,10)="","",VLOOKUP($B266,'[2] Current Investment Portfolios'!$C$1:$R$65536,10,FALSE))</f>
        <v/>
      </c>
      <c r="G266" s="43" t="str">
        <f>IF(VLOOKUP($B266,'[2] Current Investment Portfolios'!$C$1:$R$65536,4)="","",VLOOKUP($B266,'[2] Current Investment Portfolios'!$C$1:$R$65536,4,FALSE))</f>
        <v/>
      </c>
      <c r="H266" s="43" t="str">
        <f>IF(VLOOKUP($B266,'[2] Current Investment Portfolios'!$C$1:$R$65536,11)="","",VLOOKUP($B266,'[2] Current Investment Portfolios'!$C$1:$R$65536,11,FALSE))</f>
        <v/>
      </c>
      <c r="I266" s="43" t="str">
        <f>IF(VLOOKUP($B266,'[2] Current Investment Portfolios'!$C$1:$R$65536,5)="","",VLOOKUP($B266,'[2] Current Investment Portfolios'!$C$1:$R$65536,5,FALSE))</f>
        <v/>
      </c>
      <c r="J266" s="43" t="str">
        <f>IF(VLOOKUP($B266,'[2] Current Investment Portfolios'!$C$1:$R$65536,12)="","",VLOOKUP($B266,'[2] Current Investment Portfolios'!$C$1:$R$65536,12,FALSE))</f>
        <v/>
      </c>
      <c r="K266" s="43" t="str">
        <f>IF(VLOOKUP($B266,'[2] Current Investment Portfolios'!$C$1:$R$65536,6)="","",VLOOKUP($B266,'[2] Current Investment Portfolios'!$C$1:$R$65536,6,FALSE))</f>
        <v/>
      </c>
      <c r="L266" s="43" t="str">
        <f>IF(VLOOKUP($B266,'[2] Current Investment Portfolios'!$C$1:$R$65536,13)="","",VLOOKUP($B266,'[2] Current Investment Portfolios'!$C$1:$R$65536,13,FALSE))</f>
        <v/>
      </c>
      <c r="M266" s="43" t="str">
        <f>IF(VLOOKUP($B266,'[2] Current Investment Portfolios'!$C$1:$R$65536,7)="","",VLOOKUP($B266,'[2] Current Investment Portfolios'!$C$1:$R$65536,7,FALSE))</f>
        <v/>
      </c>
      <c r="N266" s="43" t="str">
        <f>IF(VLOOKUP($B266,'[2] Current Investment Portfolios'!$C$1:$R$65536,14)="","",VLOOKUP($B266,'[2] Current Investment Portfolios'!$C$1:$R$65536,14,FALSE))</f>
        <v/>
      </c>
      <c r="O266" s="43" t="str">
        <f>IF(VLOOKUP($B266,'[2] Current Investment Portfolios'!$C$1:$R$65536,8)="","",VLOOKUP($B266,'[2] Current Investment Portfolios'!$C$1:$R$65536,8,FALSE))</f>
        <v/>
      </c>
      <c r="P266" s="43" t="str">
        <f>IF(VLOOKUP($B266,'[2] Current Investment Portfolios'!$C$1:$R$65536,15)="","",VLOOKUP($B266,'[2] Current Investment Portfolios'!$C$1:$R$65536,15,FALSE))</f>
        <v/>
      </c>
      <c r="Q266" s="43" t="str">
        <f>IF(VLOOKUP($B266,'[2] Current Investment Portfolios'!$C$1:$R$65536,9)="","",VLOOKUP($B266,'[2] Current Investment Portfolios'!$C$1:$R$65536,9,FALSE))</f>
        <v/>
      </c>
      <c r="R266" s="43" t="str">
        <f>IF(VLOOKUP($B266,'[2] Current Investment Portfolios'!$C$1:$R$65536,16)="","",VLOOKUP($B266,'[2] Current Investment Portfolios'!$C$1:$R$65536,16,FALSE))</f>
        <v/>
      </c>
      <c r="S266" s="29">
        <f>VLOOKUP(B266,'[1]BuySell Data'!$A:$E,5,FALSE)</f>
        <v>1E-3</v>
      </c>
      <c r="T266" s="27" t="str">
        <f>VLOOKUP(B266,'[1]Investment Managers'!$A:$B,2,FALSE)</f>
        <v>T. Rowe Price</v>
      </c>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row>
    <row r="267" spans="1:237" s="2" customFormat="1" x14ac:dyDescent="0.25">
      <c r="A267" s="16" t="s">
        <v>240</v>
      </c>
      <c r="B267" s="35" t="s">
        <v>241</v>
      </c>
      <c r="C267" s="32" t="s">
        <v>873</v>
      </c>
      <c r="D267" s="29">
        <f>VLOOKUP(B267,'[1]ICR Data'!$A:$E,5,FALSE)</f>
        <v>8.0000000000000002E-3</v>
      </c>
      <c r="E267" s="43" t="str">
        <f>IF(VLOOKUP($B267,'[2] Current Investment Portfolios'!$C$1:$R$65536,3)="","",VLOOKUP($B267,'[2] Current Investment Portfolios'!$C$1:$R$65536,3,FALSE))</f>
        <v/>
      </c>
      <c r="F267" s="43" t="str">
        <f>IF(VLOOKUP($B267,'[2] Current Investment Portfolios'!$C$1:$R$65536,10)="","",VLOOKUP($B267,'[2] Current Investment Portfolios'!$C$1:$R$65536,10,FALSE))</f>
        <v/>
      </c>
      <c r="G267" s="43" t="str">
        <f>IF(VLOOKUP($B267,'[2] Current Investment Portfolios'!$C$1:$R$65536,4)="","",VLOOKUP($B267,'[2] Current Investment Portfolios'!$C$1:$R$65536,4,FALSE))</f>
        <v/>
      </c>
      <c r="H267" s="43" t="str">
        <f>IF(VLOOKUP($B267,'[2] Current Investment Portfolios'!$C$1:$R$65536,11)="","",VLOOKUP($B267,'[2] Current Investment Portfolios'!$C$1:$R$65536,11,FALSE))</f>
        <v/>
      </c>
      <c r="I267" s="43" t="str">
        <f>IF(VLOOKUP($B267,'[2] Current Investment Portfolios'!$C$1:$R$65536,5)="","",VLOOKUP($B267,'[2] Current Investment Portfolios'!$C$1:$R$65536,5,FALSE))</f>
        <v/>
      </c>
      <c r="J267" s="43" t="str">
        <f>IF(VLOOKUP($B267,'[2] Current Investment Portfolios'!$C$1:$R$65536,12)="","",VLOOKUP($B267,'[2] Current Investment Portfolios'!$C$1:$R$65536,12,FALSE))</f>
        <v/>
      </c>
      <c r="K267" s="43" t="str">
        <f>IF(VLOOKUP($B267,'[2] Current Investment Portfolios'!$C$1:$R$65536,6)="","",VLOOKUP($B267,'[2] Current Investment Portfolios'!$C$1:$R$65536,6,FALSE))</f>
        <v/>
      </c>
      <c r="L267" s="43" t="str">
        <f>IF(VLOOKUP($B267,'[2] Current Investment Portfolios'!$C$1:$R$65536,13)="","",VLOOKUP($B267,'[2] Current Investment Portfolios'!$C$1:$R$65536,13,FALSE))</f>
        <v/>
      </c>
      <c r="M267" s="43" t="str">
        <f>IF(VLOOKUP($B267,'[2] Current Investment Portfolios'!$C$1:$R$65536,7)="","",VLOOKUP($B267,'[2] Current Investment Portfolios'!$C$1:$R$65536,7,FALSE))</f>
        <v/>
      </c>
      <c r="N267" s="43" t="str">
        <f>IF(VLOOKUP($B267,'[2] Current Investment Portfolios'!$C$1:$R$65536,14)="","",VLOOKUP($B267,'[2] Current Investment Portfolios'!$C$1:$R$65536,14,FALSE))</f>
        <v/>
      </c>
      <c r="O267" s="43" t="str">
        <f>IF(VLOOKUP($B267,'[2] Current Investment Portfolios'!$C$1:$R$65536,8)="","",VLOOKUP($B267,'[2] Current Investment Portfolios'!$C$1:$R$65536,8,FALSE))</f>
        <v/>
      </c>
      <c r="P267" s="43" t="str">
        <f>IF(VLOOKUP($B267,'[2] Current Investment Portfolios'!$C$1:$R$65536,15)="","",VLOOKUP($B267,'[2] Current Investment Portfolios'!$C$1:$R$65536,15,FALSE))</f>
        <v/>
      </c>
      <c r="Q267" s="43" t="str">
        <f>IF(VLOOKUP($B267,'[2] Current Investment Portfolios'!$C$1:$R$65536,9)="","",VLOOKUP($B267,'[2] Current Investment Portfolios'!$C$1:$R$65536,9,FALSE))</f>
        <v/>
      </c>
      <c r="R267" s="43" t="str">
        <f>IF(VLOOKUP($B267,'[2] Current Investment Portfolios'!$C$1:$R$65536,16)="","",VLOOKUP($B267,'[2] Current Investment Portfolios'!$C$1:$R$65536,16,FALSE))</f>
        <v/>
      </c>
      <c r="S267" s="29">
        <f>VLOOKUP(B267,'[1]BuySell Data'!$A:$E,5,FALSE)</f>
        <v>5.0000000000000001E-3</v>
      </c>
      <c r="T267" s="27" t="str">
        <f>VLOOKUP(B267,'[1]Investment Managers'!$A:$B,2,FALSE)</f>
        <v>Yarra Capital Management</v>
      </c>
      <c r="U267" s="3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row>
    <row r="268" spans="1:237" x14ac:dyDescent="0.25">
      <c r="A268" s="16" t="s">
        <v>1</v>
      </c>
      <c r="B268" s="35" t="s">
        <v>2</v>
      </c>
      <c r="C268" s="32" t="s">
        <v>873</v>
      </c>
      <c r="D268" s="29">
        <f>VLOOKUP(B268,'[1]ICR Data'!$A:$E,5,FALSE)</f>
        <v>1.6000000000000001E-3</v>
      </c>
      <c r="E268" s="43" t="str">
        <f>IF(VLOOKUP($B268,'[2] Current Investment Portfolios'!$C$1:$R$65536,3)="","",VLOOKUP($B268,'[2] Current Investment Portfolios'!$C$1:$R$65536,3,FALSE))</f>
        <v/>
      </c>
      <c r="F268" s="43" t="str">
        <f>IF(VLOOKUP($B268,'[2] Current Investment Portfolios'!$C$1:$R$65536,10)="","",VLOOKUP($B268,'[2] Current Investment Portfolios'!$C$1:$R$65536,10,FALSE))</f>
        <v/>
      </c>
      <c r="G268" s="43" t="str">
        <f>IF(VLOOKUP($B268,'[2] Current Investment Portfolios'!$C$1:$R$65536,4)="","",VLOOKUP($B268,'[2] Current Investment Portfolios'!$C$1:$R$65536,4,FALSE))</f>
        <v/>
      </c>
      <c r="H268" s="43" t="str">
        <f>IF(VLOOKUP($B268,'[2] Current Investment Portfolios'!$C$1:$R$65536,11)="","",VLOOKUP($B268,'[2] Current Investment Portfolios'!$C$1:$R$65536,11,FALSE))</f>
        <v/>
      </c>
      <c r="I268" s="43" t="str">
        <f>IF(VLOOKUP($B268,'[2] Current Investment Portfolios'!$C$1:$R$65536,5)="","",VLOOKUP($B268,'[2] Current Investment Portfolios'!$C$1:$R$65536,5,FALSE))</f>
        <v/>
      </c>
      <c r="J268" s="43" t="str">
        <f>IF(VLOOKUP($B268,'[2] Current Investment Portfolios'!$C$1:$R$65536,12)="","",VLOOKUP($B268,'[2] Current Investment Portfolios'!$C$1:$R$65536,12,FALSE))</f>
        <v/>
      </c>
      <c r="K268" s="43" t="str">
        <f>IF(VLOOKUP($B268,'[2] Current Investment Portfolios'!$C$1:$R$65536,6)="","",VLOOKUP($B268,'[2] Current Investment Portfolios'!$C$1:$R$65536,6,FALSE))</f>
        <v/>
      </c>
      <c r="L268" s="43" t="str">
        <f>IF(VLOOKUP($B268,'[2] Current Investment Portfolios'!$C$1:$R$65536,13)="","",VLOOKUP($B268,'[2] Current Investment Portfolios'!$C$1:$R$65536,13,FALSE))</f>
        <v/>
      </c>
      <c r="M268" s="43" t="str">
        <f>IF(VLOOKUP($B268,'[2] Current Investment Portfolios'!$C$1:$R$65536,7)="","",VLOOKUP($B268,'[2] Current Investment Portfolios'!$C$1:$R$65536,7,FALSE))</f>
        <v/>
      </c>
      <c r="N268" s="43" t="str">
        <f>IF(VLOOKUP($B268,'[2] Current Investment Portfolios'!$C$1:$R$65536,14)="","",VLOOKUP($B268,'[2] Current Investment Portfolios'!$C$1:$R$65536,14,FALSE))</f>
        <v/>
      </c>
      <c r="O268" s="43" t="str">
        <f>IF(VLOOKUP($B268,'[2] Current Investment Portfolios'!$C$1:$R$65536,8)="","",VLOOKUP($B268,'[2] Current Investment Portfolios'!$C$1:$R$65536,8,FALSE))</f>
        <v/>
      </c>
      <c r="P268" s="43" t="str">
        <f>IF(VLOOKUP($B268,'[2] Current Investment Portfolios'!$C$1:$R$65536,15)="","",VLOOKUP($B268,'[2] Current Investment Portfolios'!$C$1:$R$65536,15,FALSE))</f>
        <v/>
      </c>
      <c r="Q268" s="43" t="str">
        <f>IF(VLOOKUP($B268,'[2] Current Investment Portfolios'!$C$1:$R$65536,9)="","",VLOOKUP($B268,'[2] Current Investment Portfolios'!$C$1:$R$65536,9,FALSE))</f>
        <v/>
      </c>
      <c r="R268" s="43" t="str">
        <f>IF(VLOOKUP($B268,'[2] Current Investment Portfolios'!$C$1:$R$65536,16)="","",VLOOKUP($B268,'[2] Current Investment Portfolios'!$C$1:$R$65536,16,FALSE))</f>
        <v/>
      </c>
      <c r="S268" s="29">
        <f>VLOOKUP(B268,'[1]BuySell Data'!$A:$E,5,FALSE)</f>
        <v>1E-3</v>
      </c>
      <c r="T268" s="27" t="str">
        <f>VLOOKUP(B268,'[1]Investment Managers'!$A:$B,2,FALSE)</f>
        <v>OnePath Funds Management Limited</v>
      </c>
    </row>
    <row r="269" spans="1:237" s="7" customFormat="1" x14ac:dyDescent="0.25">
      <c r="A269" s="16" t="s">
        <v>469</v>
      </c>
      <c r="B269" s="35" t="s">
        <v>229</v>
      </c>
      <c r="C269" s="32" t="s">
        <v>873</v>
      </c>
      <c r="D269" s="29">
        <f>VLOOKUP(B269,'[1]ICR Data'!$A:$E,5,FALSE)</f>
        <v>9.0000000000000011E-3</v>
      </c>
      <c r="E269" s="43" t="e">
        <f>IF(VLOOKUP($B269,'[2] Current Investment Portfolios'!$C$1:$R$65536,3)="","",VLOOKUP($B269,'[2] Current Investment Portfolios'!$C$1:$R$65536,3,FALSE))</f>
        <v>#N/A</v>
      </c>
      <c r="F269" s="43" t="e">
        <f>IF(VLOOKUP($B269,'[2] Current Investment Portfolios'!$C$1:$R$65536,10)="","",VLOOKUP($B269,'[2] Current Investment Portfolios'!$C$1:$R$65536,10,FALSE))</f>
        <v>#N/A</v>
      </c>
      <c r="G269" s="43" t="e">
        <f>IF(VLOOKUP($B269,'[2] Current Investment Portfolios'!$C$1:$R$65536,4)="","",VLOOKUP($B269,'[2] Current Investment Portfolios'!$C$1:$R$65536,4,FALSE))</f>
        <v>#N/A</v>
      </c>
      <c r="H269" s="43" t="e">
        <f>IF(VLOOKUP($B269,'[2] Current Investment Portfolios'!$C$1:$R$65536,11)="","",VLOOKUP($B269,'[2] Current Investment Portfolios'!$C$1:$R$65536,11,FALSE))</f>
        <v>#N/A</v>
      </c>
      <c r="I269" s="43" t="e">
        <f>IF(VLOOKUP($B269,'[2] Current Investment Portfolios'!$C$1:$R$65536,5)="","",VLOOKUP($B269,'[2] Current Investment Portfolios'!$C$1:$R$65536,5,FALSE))</f>
        <v>#N/A</v>
      </c>
      <c r="J269" s="43" t="e">
        <f>IF(VLOOKUP($B269,'[2] Current Investment Portfolios'!$C$1:$R$65536,12)="","",VLOOKUP($B269,'[2] Current Investment Portfolios'!$C$1:$R$65536,12,FALSE))</f>
        <v>#N/A</v>
      </c>
      <c r="K269" s="43" t="e">
        <f>IF(VLOOKUP($B269,'[2] Current Investment Portfolios'!$C$1:$R$65536,6)="","",VLOOKUP($B269,'[2] Current Investment Portfolios'!$C$1:$R$65536,6,FALSE))</f>
        <v>#N/A</v>
      </c>
      <c r="L269" s="43" t="e">
        <f>IF(VLOOKUP($B269,'[2] Current Investment Portfolios'!$C$1:$R$65536,13)="","",VLOOKUP($B269,'[2] Current Investment Portfolios'!$C$1:$R$65536,13,FALSE))</f>
        <v>#N/A</v>
      </c>
      <c r="M269" s="43" t="e">
        <f>IF(VLOOKUP($B269,'[2] Current Investment Portfolios'!$C$1:$R$65536,7)="","",VLOOKUP($B269,'[2] Current Investment Portfolios'!$C$1:$R$65536,7,FALSE))</f>
        <v>#N/A</v>
      </c>
      <c r="N269" s="43" t="e">
        <f>IF(VLOOKUP($B269,'[2] Current Investment Portfolios'!$C$1:$R$65536,14)="","",VLOOKUP($B269,'[2] Current Investment Portfolios'!$C$1:$R$65536,14,FALSE))</f>
        <v>#N/A</v>
      </c>
      <c r="O269" s="43" t="e">
        <f>IF(VLOOKUP($B269,'[2] Current Investment Portfolios'!$C$1:$R$65536,8)="","",VLOOKUP($B269,'[2] Current Investment Portfolios'!$C$1:$R$65536,8,FALSE))</f>
        <v>#N/A</v>
      </c>
      <c r="P269" s="43" t="e">
        <f>IF(VLOOKUP($B269,'[2] Current Investment Portfolios'!$C$1:$R$65536,15)="","",VLOOKUP($B269,'[2] Current Investment Portfolios'!$C$1:$R$65536,15,FALSE))</f>
        <v>#N/A</v>
      </c>
      <c r="Q269" s="43" t="e">
        <f>IF(VLOOKUP($B269,'[2] Current Investment Portfolios'!$C$1:$R$65536,9)="","",VLOOKUP($B269,'[2] Current Investment Portfolios'!$C$1:$R$65536,9,FALSE))</f>
        <v>#N/A</v>
      </c>
      <c r="R269" s="43" t="e">
        <f>IF(VLOOKUP($B269,'[2] Current Investment Portfolios'!$C$1:$R$65536,16)="","",VLOOKUP($B269,'[2] Current Investment Portfolios'!$C$1:$R$65536,16,FALSE))</f>
        <v>#N/A</v>
      </c>
      <c r="S269" s="29">
        <f>VLOOKUP(B269,'[1]BuySell Data'!$A:$E,5,FALSE)</f>
        <v>3.0000000000000001E-3</v>
      </c>
      <c r="T269" s="27" t="str">
        <f>VLOOKUP(B269,'[1]Investment Managers'!$A:$B,2,FALSE)</f>
        <v>Yarra Capital Management</v>
      </c>
      <c r="U269" s="31"/>
      <c r="V269" s="31"/>
    </row>
    <row r="270" spans="1:237" s="7" customFormat="1" x14ac:dyDescent="0.25">
      <c r="A270" s="46" t="s">
        <v>298</v>
      </c>
      <c r="B270" s="35"/>
      <c r="C270" s="35"/>
      <c r="D270" s="29"/>
      <c r="E270" s="43"/>
      <c r="F270" s="43"/>
      <c r="G270" s="43"/>
      <c r="H270" s="43"/>
      <c r="I270" s="43"/>
      <c r="J270" s="43"/>
      <c r="K270" s="43"/>
      <c r="L270" s="43"/>
      <c r="M270" s="43"/>
      <c r="N270" s="43"/>
      <c r="O270" s="43"/>
      <c r="P270" s="43"/>
      <c r="Q270" s="43"/>
      <c r="R270" s="43"/>
      <c r="S270" s="29"/>
      <c r="T270" s="27"/>
      <c r="U270" s="31"/>
      <c r="V270" s="31"/>
    </row>
    <row r="271" spans="1:237" s="15" customFormat="1" x14ac:dyDescent="0.25">
      <c r="A271" s="30" t="s">
        <v>1343</v>
      </c>
      <c r="B271" s="35" t="s">
        <v>352</v>
      </c>
      <c r="C271" s="32" t="s">
        <v>873</v>
      </c>
      <c r="D271" s="29">
        <f>VLOOKUP(B271,'[1]ICR Data'!$A:$E,5,FALSE)</f>
        <v>1.23E-2</v>
      </c>
      <c r="E271" s="43" t="e">
        <f>IF(VLOOKUP($B271,'[2] Current Investment Portfolios'!$C$1:$R$65536,3)="","",VLOOKUP($B271,'[2] Current Investment Portfolios'!$C$1:$R$65536,3,FALSE))</f>
        <v>#N/A</v>
      </c>
      <c r="F271" s="43" t="e">
        <f>IF(VLOOKUP($B271,'[2] Current Investment Portfolios'!$C$1:$R$65536,10)="","",VLOOKUP($B271,'[2] Current Investment Portfolios'!$C$1:$R$65536,10,FALSE))</f>
        <v>#N/A</v>
      </c>
      <c r="G271" s="43" t="e">
        <f>IF(VLOOKUP($B271,'[2] Current Investment Portfolios'!$C$1:$R$65536,4)="","",VLOOKUP($B271,'[2] Current Investment Portfolios'!$C$1:$R$65536,4,FALSE))</f>
        <v>#N/A</v>
      </c>
      <c r="H271" s="43" t="e">
        <f>IF(VLOOKUP($B271,'[2] Current Investment Portfolios'!$C$1:$R$65536,11)="","",VLOOKUP($B271,'[2] Current Investment Portfolios'!$C$1:$R$65536,11,FALSE))</f>
        <v>#N/A</v>
      </c>
      <c r="I271" s="43" t="e">
        <f>IF(VLOOKUP($B271,'[2] Current Investment Portfolios'!$C$1:$R$65536,5)="","",VLOOKUP($B271,'[2] Current Investment Portfolios'!$C$1:$R$65536,5,FALSE))</f>
        <v>#N/A</v>
      </c>
      <c r="J271" s="43" t="e">
        <f>IF(VLOOKUP($B271,'[2] Current Investment Portfolios'!$C$1:$R$65536,12)="","",VLOOKUP($B271,'[2] Current Investment Portfolios'!$C$1:$R$65536,12,FALSE))</f>
        <v>#N/A</v>
      </c>
      <c r="K271" s="43" t="e">
        <f>IF(VLOOKUP($B271,'[2] Current Investment Portfolios'!$C$1:$R$65536,6)="","",VLOOKUP($B271,'[2] Current Investment Portfolios'!$C$1:$R$65536,6,FALSE))</f>
        <v>#N/A</v>
      </c>
      <c r="L271" s="43" t="e">
        <f>IF(VLOOKUP($B271,'[2] Current Investment Portfolios'!$C$1:$R$65536,13)="","",VLOOKUP($B271,'[2] Current Investment Portfolios'!$C$1:$R$65536,13,FALSE))</f>
        <v>#N/A</v>
      </c>
      <c r="M271" s="43" t="e">
        <f>IF(VLOOKUP($B271,'[2] Current Investment Portfolios'!$C$1:$R$65536,7)="","",VLOOKUP($B271,'[2] Current Investment Portfolios'!$C$1:$R$65536,7,FALSE))</f>
        <v>#N/A</v>
      </c>
      <c r="N271" s="43" t="e">
        <f>IF(VLOOKUP($B271,'[2] Current Investment Portfolios'!$C$1:$R$65536,14)="","",VLOOKUP($B271,'[2] Current Investment Portfolios'!$C$1:$R$65536,14,FALSE))</f>
        <v>#N/A</v>
      </c>
      <c r="O271" s="43" t="e">
        <f>IF(VLOOKUP($B271,'[2] Current Investment Portfolios'!$C$1:$R$65536,8)="","",VLOOKUP($B271,'[2] Current Investment Portfolios'!$C$1:$R$65536,8,FALSE))</f>
        <v>#N/A</v>
      </c>
      <c r="P271" s="43" t="e">
        <f>IF(VLOOKUP($B271,'[2] Current Investment Portfolios'!$C$1:$R$65536,15)="","",VLOOKUP($B271,'[2] Current Investment Portfolios'!$C$1:$R$65536,15,FALSE))</f>
        <v>#N/A</v>
      </c>
      <c r="Q271" s="43" t="e">
        <f>IF(VLOOKUP($B271,'[2] Current Investment Portfolios'!$C$1:$R$65536,9)="","",VLOOKUP($B271,'[2] Current Investment Portfolios'!$C$1:$R$65536,9,FALSE))</f>
        <v>#N/A</v>
      </c>
      <c r="R271" s="43" t="e">
        <f>IF(VLOOKUP($B271,'[2] Current Investment Portfolios'!$C$1:$R$65536,16)="","",VLOOKUP($B271,'[2] Current Investment Portfolios'!$C$1:$R$65536,16,FALSE))</f>
        <v>#N/A</v>
      </c>
      <c r="S271" s="29">
        <f>VLOOKUP(B271,'[1]BuySell Data'!$A:$E,5,FALSE)</f>
        <v>1E-3</v>
      </c>
      <c r="T271" s="27" t="str">
        <f>VLOOKUP(B271,'[1]Investment Managers'!$A:$B,2,FALSE)</f>
        <v>First Sentier Investors (Australia) Services Pty Limited</v>
      </c>
      <c r="U271" s="31"/>
      <c r="V271" s="31"/>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row>
    <row r="272" spans="1:237" s="15" customFormat="1" x14ac:dyDescent="0.25">
      <c r="A272" s="16" t="s">
        <v>1333</v>
      </c>
      <c r="B272" s="35" t="s">
        <v>228</v>
      </c>
      <c r="C272" s="32" t="s">
        <v>873</v>
      </c>
      <c r="D272" s="29">
        <f>VLOOKUP(B272,'[1]ICR Data'!$A:$E,5,FALSE)</f>
        <v>9.7000000000000003E-3</v>
      </c>
      <c r="E272" s="43" t="e">
        <f>IF(VLOOKUP($B272,'[2] Current Investment Portfolios'!$C$1:$R$65536,3)="","",VLOOKUP($B272,'[2] Current Investment Portfolios'!$C$1:$R$65536,3,FALSE))</f>
        <v>#N/A</v>
      </c>
      <c r="F272" s="43" t="e">
        <f>IF(VLOOKUP($B272,'[2] Current Investment Portfolios'!$C$1:$R$65536,10)="","",VLOOKUP($B272,'[2] Current Investment Portfolios'!$C$1:$R$65536,10,FALSE))</f>
        <v>#N/A</v>
      </c>
      <c r="G272" s="43" t="e">
        <f>IF(VLOOKUP($B272,'[2] Current Investment Portfolios'!$C$1:$R$65536,4)="","",VLOOKUP($B272,'[2] Current Investment Portfolios'!$C$1:$R$65536,4,FALSE))</f>
        <v>#N/A</v>
      </c>
      <c r="H272" s="43" t="e">
        <f>IF(VLOOKUP($B272,'[2] Current Investment Portfolios'!$C$1:$R$65536,11)="","",VLOOKUP($B272,'[2] Current Investment Portfolios'!$C$1:$R$65536,11,FALSE))</f>
        <v>#N/A</v>
      </c>
      <c r="I272" s="43" t="e">
        <f>IF(VLOOKUP($B272,'[2] Current Investment Portfolios'!$C$1:$R$65536,5)="","",VLOOKUP($B272,'[2] Current Investment Portfolios'!$C$1:$R$65536,5,FALSE))</f>
        <v>#N/A</v>
      </c>
      <c r="J272" s="43" t="e">
        <f>IF(VLOOKUP($B272,'[2] Current Investment Portfolios'!$C$1:$R$65536,12)="","",VLOOKUP($B272,'[2] Current Investment Portfolios'!$C$1:$R$65536,12,FALSE))</f>
        <v>#N/A</v>
      </c>
      <c r="K272" s="43" t="e">
        <f>IF(VLOOKUP($B272,'[2] Current Investment Portfolios'!$C$1:$R$65536,6)="","",VLOOKUP($B272,'[2] Current Investment Portfolios'!$C$1:$R$65536,6,FALSE))</f>
        <v>#N/A</v>
      </c>
      <c r="L272" s="43" t="e">
        <f>IF(VLOOKUP($B272,'[2] Current Investment Portfolios'!$C$1:$R$65536,13)="","",VLOOKUP($B272,'[2] Current Investment Portfolios'!$C$1:$R$65536,13,FALSE))</f>
        <v>#N/A</v>
      </c>
      <c r="M272" s="43" t="e">
        <f>IF(VLOOKUP($B272,'[2] Current Investment Portfolios'!$C$1:$R$65536,7)="","",VLOOKUP($B272,'[2] Current Investment Portfolios'!$C$1:$R$65536,7,FALSE))</f>
        <v>#N/A</v>
      </c>
      <c r="N272" s="43" t="e">
        <f>IF(VLOOKUP($B272,'[2] Current Investment Portfolios'!$C$1:$R$65536,14)="","",VLOOKUP($B272,'[2] Current Investment Portfolios'!$C$1:$R$65536,14,FALSE))</f>
        <v>#N/A</v>
      </c>
      <c r="O272" s="43" t="e">
        <f>IF(VLOOKUP($B272,'[2] Current Investment Portfolios'!$C$1:$R$65536,8)="","",VLOOKUP($B272,'[2] Current Investment Portfolios'!$C$1:$R$65536,8,FALSE))</f>
        <v>#N/A</v>
      </c>
      <c r="P272" s="43" t="e">
        <f>IF(VLOOKUP($B272,'[2] Current Investment Portfolios'!$C$1:$R$65536,15)="","",VLOOKUP($B272,'[2] Current Investment Portfolios'!$C$1:$R$65536,15,FALSE))</f>
        <v>#N/A</v>
      </c>
      <c r="Q272" s="43" t="e">
        <f>IF(VLOOKUP($B272,'[2] Current Investment Portfolios'!$C$1:$R$65536,9)="","",VLOOKUP($B272,'[2] Current Investment Portfolios'!$C$1:$R$65536,9,FALSE))</f>
        <v>#N/A</v>
      </c>
      <c r="R272" s="43" t="e">
        <f>IF(VLOOKUP($B272,'[2] Current Investment Portfolios'!$C$1:$R$65536,16)="","",VLOOKUP($B272,'[2] Current Investment Portfolios'!$C$1:$R$65536,16,FALSE))</f>
        <v>#N/A</v>
      </c>
      <c r="S272" s="29" t="str">
        <f>VLOOKUP(B272,'[1]BuySell Data'!$A:$E,5,FALSE)</f>
        <v>n/a</v>
      </c>
      <c r="T272" s="27" t="str">
        <f>VLOOKUP(B272,'[1]Investment Managers'!$A:$B,2,FALSE)</f>
        <v>First Sentier Investors (Australia) Services Pty Limited</v>
      </c>
      <c r="U272" s="35"/>
      <c r="V272" s="35"/>
    </row>
    <row r="273" spans="1:237" s="15" customFormat="1" x14ac:dyDescent="0.25">
      <c r="A273" s="16" t="s">
        <v>1305</v>
      </c>
      <c r="B273" s="35" t="s">
        <v>1304</v>
      </c>
      <c r="C273" s="32" t="s">
        <v>873</v>
      </c>
      <c r="D273" s="29">
        <f>VLOOKUP(B273,'[1]ICR Data'!$A:$E,5,FALSE)</f>
        <v>9.8999999999999991E-3</v>
      </c>
      <c r="E273" s="43" t="e">
        <f>IF(VLOOKUP($B273,'[2] Current Investment Portfolios'!$C$1:$R$65536,3)="","",VLOOKUP($B273,'[2] Current Investment Portfolios'!$C$1:$R$65536,3,FALSE))</f>
        <v>#N/A</v>
      </c>
      <c r="F273" s="43" t="e">
        <f>IF(VLOOKUP($B273,'[2] Current Investment Portfolios'!$C$1:$R$65536,10)="","",VLOOKUP($B273,'[2] Current Investment Portfolios'!$C$1:$R$65536,10,FALSE))</f>
        <v>#N/A</v>
      </c>
      <c r="G273" s="43" t="e">
        <f>IF(VLOOKUP($B273,'[2] Current Investment Portfolios'!$C$1:$R$65536,4)="","",VLOOKUP($B273,'[2] Current Investment Portfolios'!$C$1:$R$65536,4,FALSE))</f>
        <v>#N/A</v>
      </c>
      <c r="H273" s="43" t="e">
        <f>IF(VLOOKUP($B273,'[2] Current Investment Portfolios'!$C$1:$R$65536,11)="","",VLOOKUP($B273,'[2] Current Investment Portfolios'!$C$1:$R$65536,11,FALSE))</f>
        <v>#N/A</v>
      </c>
      <c r="I273" s="43" t="e">
        <f>IF(VLOOKUP($B273,'[2] Current Investment Portfolios'!$C$1:$R$65536,5)="","",VLOOKUP($B273,'[2] Current Investment Portfolios'!$C$1:$R$65536,5,FALSE))</f>
        <v>#N/A</v>
      </c>
      <c r="J273" s="43" t="e">
        <f>IF(VLOOKUP($B273,'[2] Current Investment Portfolios'!$C$1:$R$65536,12)="","",VLOOKUP($B273,'[2] Current Investment Portfolios'!$C$1:$R$65536,12,FALSE))</f>
        <v>#N/A</v>
      </c>
      <c r="K273" s="43" t="e">
        <f>IF(VLOOKUP($B273,'[2] Current Investment Portfolios'!$C$1:$R$65536,6)="","",VLOOKUP($B273,'[2] Current Investment Portfolios'!$C$1:$R$65536,6,FALSE))</f>
        <v>#N/A</v>
      </c>
      <c r="L273" s="43" t="e">
        <f>IF(VLOOKUP($B273,'[2] Current Investment Portfolios'!$C$1:$R$65536,13)="","",VLOOKUP($B273,'[2] Current Investment Portfolios'!$C$1:$R$65536,13,FALSE))</f>
        <v>#N/A</v>
      </c>
      <c r="M273" s="43" t="e">
        <f>IF(VLOOKUP($B273,'[2] Current Investment Portfolios'!$C$1:$R$65536,7)="","",VLOOKUP($B273,'[2] Current Investment Portfolios'!$C$1:$R$65536,7,FALSE))</f>
        <v>#N/A</v>
      </c>
      <c r="N273" s="43" t="e">
        <f>IF(VLOOKUP($B273,'[2] Current Investment Portfolios'!$C$1:$R$65536,14)="","",VLOOKUP($B273,'[2] Current Investment Portfolios'!$C$1:$R$65536,14,FALSE))</f>
        <v>#N/A</v>
      </c>
      <c r="O273" s="43" t="e">
        <f>IF(VLOOKUP($B273,'[2] Current Investment Portfolios'!$C$1:$R$65536,8)="","",VLOOKUP($B273,'[2] Current Investment Portfolios'!$C$1:$R$65536,8,FALSE))</f>
        <v>#N/A</v>
      </c>
      <c r="P273" s="43" t="e">
        <f>IF(VLOOKUP($B273,'[2] Current Investment Portfolios'!$C$1:$R$65536,15)="","",VLOOKUP($B273,'[2] Current Investment Portfolios'!$C$1:$R$65536,15,FALSE))</f>
        <v>#N/A</v>
      </c>
      <c r="Q273" s="43" t="e">
        <f>IF(VLOOKUP($B273,'[2] Current Investment Portfolios'!$C$1:$R$65536,9)="","",VLOOKUP($B273,'[2] Current Investment Portfolios'!$C$1:$R$65536,9,FALSE))</f>
        <v>#N/A</v>
      </c>
      <c r="R273" s="43" t="e">
        <f>IF(VLOOKUP($B273,'[2] Current Investment Portfolios'!$C$1:$R$65536,16)="","",VLOOKUP($B273,'[2] Current Investment Portfolios'!$C$1:$R$65536,16,FALSE))</f>
        <v>#N/A</v>
      </c>
      <c r="S273" s="29">
        <f>VLOOKUP(B273,'[1]BuySell Data'!$A:$E,5,FALSE)</f>
        <v>5.0000000000000001E-3</v>
      </c>
      <c r="T273" s="27" t="str">
        <f>VLOOKUP(B273,'[1]Investment Managers'!$A:$B,2,FALSE)</f>
        <v>Investors Mutual Limited</v>
      </c>
      <c r="U273" s="35"/>
      <c r="V273" s="35"/>
    </row>
    <row r="274" spans="1:237" s="7" customFormat="1" x14ac:dyDescent="0.25">
      <c r="A274" s="16" t="s">
        <v>1553</v>
      </c>
      <c r="B274" s="28" t="s">
        <v>428</v>
      </c>
      <c r="C274" s="32" t="s">
        <v>873</v>
      </c>
      <c r="D274" s="29">
        <f>VLOOKUP(B274,'[1]ICR Data'!$A:$E,5,FALSE)</f>
        <v>8.5000000000000006E-3</v>
      </c>
      <c r="E274" s="43" t="str">
        <f>IF(VLOOKUP($B274,'[2] Current Investment Portfolios'!$C$1:$R$65536,3)="","",VLOOKUP($B274,'[2] Current Investment Portfolios'!$C$1:$R$65536,3,FALSE))</f>
        <v/>
      </c>
      <c r="F274" s="43" t="str">
        <f>IF(VLOOKUP($B274,'[2] Current Investment Portfolios'!$C$1:$R$65536,10)="","",VLOOKUP($B274,'[2] Current Investment Portfolios'!$C$1:$R$65536,10,FALSE))</f>
        <v/>
      </c>
      <c r="G274" s="43" t="str">
        <f>IF(VLOOKUP($B274,'[2] Current Investment Portfolios'!$C$1:$R$65536,4)="","",VLOOKUP($B274,'[2] Current Investment Portfolios'!$C$1:$R$65536,4,FALSE))</f>
        <v/>
      </c>
      <c r="H274" s="43" t="str">
        <f>IF(VLOOKUP($B274,'[2] Current Investment Portfolios'!$C$1:$R$65536,11)="","",VLOOKUP($B274,'[2] Current Investment Portfolios'!$C$1:$R$65536,11,FALSE))</f>
        <v/>
      </c>
      <c r="I274" s="43" t="str">
        <f>IF(VLOOKUP($B274,'[2] Current Investment Portfolios'!$C$1:$R$65536,5)="","",VLOOKUP($B274,'[2] Current Investment Portfolios'!$C$1:$R$65536,5,FALSE))</f>
        <v/>
      </c>
      <c r="J274" s="43" t="str">
        <f>IF(VLOOKUP($B274,'[2] Current Investment Portfolios'!$C$1:$R$65536,12)="","",VLOOKUP($B274,'[2] Current Investment Portfolios'!$C$1:$R$65536,12,FALSE))</f>
        <v/>
      </c>
      <c r="K274" s="43" t="str">
        <f>IF(VLOOKUP($B274,'[2] Current Investment Portfolios'!$C$1:$R$65536,6)="","",VLOOKUP($B274,'[2] Current Investment Portfolios'!$C$1:$R$65536,6,FALSE))</f>
        <v/>
      </c>
      <c r="L274" s="43" t="str">
        <f>IF(VLOOKUP($B274,'[2] Current Investment Portfolios'!$C$1:$R$65536,13)="","",VLOOKUP($B274,'[2] Current Investment Portfolios'!$C$1:$R$65536,13,FALSE))</f>
        <v/>
      </c>
      <c r="M274" s="43" t="str">
        <f>IF(VLOOKUP($B274,'[2] Current Investment Portfolios'!$C$1:$R$65536,7)="","",VLOOKUP($B274,'[2] Current Investment Portfolios'!$C$1:$R$65536,7,FALSE))</f>
        <v/>
      </c>
      <c r="N274" s="43" t="str">
        <f>IF(VLOOKUP($B274,'[2] Current Investment Portfolios'!$C$1:$R$65536,14)="","",VLOOKUP($B274,'[2] Current Investment Portfolios'!$C$1:$R$65536,14,FALSE))</f>
        <v/>
      </c>
      <c r="O274" s="43" t="str">
        <f>IF(VLOOKUP($B274,'[2] Current Investment Portfolios'!$C$1:$R$65536,8)="","",VLOOKUP($B274,'[2] Current Investment Portfolios'!$C$1:$R$65536,8,FALSE))</f>
        <v/>
      </c>
      <c r="P274" s="43" t="str">
        <f>IF(VLOOKUP($B274,'[2] Current Investment Portfolios'!$C$1:$R$65536,15)="","",VLOOKUP($B274,'[2] Current Investment Portfolios'!$C$1:$R$65536,15,FALSE))</f>
        <v/>
      </c>
      <c r="Q274" s="43" t="str">
        <f>IF(VLOOKUP($B274,'[2] Current Investment Portfolios'!$C$1:$R$65536,9)="","",VLOOKUP($B274,'[2] Current Investment Portfolios'!$C$1:$R$65536,9,FALSE))</f>
        <v/>
      </c>
      <c r="R274" s="43" t="str">
        <f>IF(VLOOKUP($B274,'[2] Current Investment Portfolios'!$C$1:$R$65536,16)="","",VLOOKUP($B274,'[2] Current Investment Portfolios'!$C$1:$R$65536,16,FALSE))</f>
        <v/>
      </c>
      <c r="S274" s="29">
        <f>VLOOKUP(B274,'[1]BuySell Data'!$A:$E,5,FALSE)</f>
        <v>2E-3</v>
      </c>
      <c r="T274" s="27" t="str">
        <f>VLOOKUP(B274,'[1]Investment Managers'!$A:$B,2,FALSE)</f>
        <v>Martin Currie Inv. Management</v>
      </c>
      <c r="U274" s="31"/>
      <c r="V274" s="31"/>
    </row>
    <row r="275" spans="1:237" s="7" customFormat="1" x14ac:dyDescent="0.25">
      <c r="A275" s="30" t="s">
        <v>391</v>
      </c>
      <c r="B275" s="35" t="s">
        <v>222</v>
      </c>
      <c r="C275" s="32" t="s">
        <v>873</v>
      </c>
      <c r="D275" s="29">
        <f>VLOOKUP(B275,'[1]ICR Data'!$A:$E,5,FALSE)</f>
        <v>8.0000000000000002E-3</v>
      </c>
      <c r="E275" s="43" t="e">
        <f>IF(VLOOKUP($B275,'[2] Current Investment Portfolios'!$C$1:$R$65536,3)="","",VLOOKUP($B275,'[2] Current Investment Portfolios'!$C$1:$R$65536,3,FALSE))</f>
        <v>#N/A</v>
      </c>
      <c r="F275" s="43" t="e">
        <f>IF(VLOOKUP($B275,'[2] Current Investment Portfolios'!$C$1:$R$65536,10)="","",VLOOKUP($B275,'[2] Current Investment Portfolios'!$C$1:$R$65536,10,FALSE))</f>
        <v>#N/A</v>
      </c>
      <c r="G275" s="43" t="e">
        <f>IF(VLOOKUP($B275,'[2] Current Investment Portfolios'!$C$1:$R$65536,4)="","",VLOOKUP($B275,'[2] Current Investment Portfolios'!$C$1:$R$65536,4,FALSE))</f>
        <v>#N/A</v>
      </c>
      <c r="H275" s="43" t="e">
        <f>IF(VLOOKUP($B275,'[2] Current Investment Portfolios'!$C$1:$R$65536,11)="","",VLOOKUP($B275,'[2] Current Investment Portfolios'!$C$1:$R$65536,11,FALSE))</f>
        <v>#N/A</v>
      </c>
      <c r="I275" s="43" t="e">
        <f>IF(VLOOKUP($B275,'[2] Current Investment Portfolios'!$C$1:$R$65536,5)="","",VLOOKUP($B275,'[2] Current Investment Portfolios'!$C$1:$R$65536,5,FALSE))</f>
        <v>#N/A</v>
      </c>
      <c r="J275" s="43" t="e">
        <f>IF(VLOOKUP($B275,'[2] Current Investment Portfolios'!$C$1:$R$65536,12)="","",VLOOKUP($B275,'[2] Current Investment Portfolios'!$C$1:$R$65536,12,FALSE))</f>
        <v>#N/A</v>
      </c>
      <c r="K275" s="43" t="e">
        <f>IF(VLOOKUP($B275,'[2] Current Investment Portfolios'!$C$1:$R$65536,6)="","",VLOOKUP($B275,'[2] Current Investment Portfolios'!$C$1:$R$65536,6,FALSE))</f>
        <v>#N/A</v>
      </c>
      <c r="L275" s="43" t="e">
        <f>IF(VLOOKUP($B275,'[2] Current Investment Portfolios'!$C$1:$R$65536,13)="","",VLOOKUP($B275,'[2] Current Investment Portfolios'!$C$1:$R$65536,13,FALSE))</f>
        <v>#N/A</v>
      </c>
      <c r="M275" s="43" t="e">
        <f>IF(VLOOKUP($B275,'[2] Current Investment Portfolios'!$C$1:$R$65536,7)="","",VLOOKUP($B275,'[2] Current Investment Portfolios'!$C$1:$R$65536,7,FALSE))</f>
        <v>#N/A</v>
      </c>
      <c r="N275" s="43" t="e">
        <f>IF(VLOOKUP($B275,'[2] Current Investment Portfolios'!$C$1:$R$65536,14)="","",VLOOKUP($B275,'[2] Current Investment Portfolios'!$C$1:$R$65536,14,FALSE))</f>
        <v>#N/A</v>
      </c>
      <c r="O275" s="43" t="e">
        <f>IF(VLOOKUP($B275,'[2] Current Investment Portfolios'!$C$1:$R$65536,8)="","",VLOOKUP($B275,'[2] Current Investment Portfolios'!$C$1:$R$65536,8,FALSE))</f>
        <v>#N/A</v>
      </c>
      <c r="P275" s="43" t="e">
        <f>IF(VLOOKUP($B275,'[2] Current Investment Portfolios'!$C$1:$R$65536,15)="","",VLOOKUP($B275,'[2] Current Investment Portfolios'!$C$1:$R$65536,15,FALSE))</f>
        <v>#N/A</v>
      </c>
      <c r="Q275" s="43" t="e">
        <f>IF(VLOOKUP($B275,'[2] Current Investment Portfolios'!$C$1:$R$65536,9)="","",VLOOKUP($B275,'[2] Current Investment Portfolios'!$C$1:$R$65536,9,FALSE))</f>
        <v>#N/A</v>
      </c>
      <c r="R275" s="43" t="e">
        <f>IF(VLOOKUP($B275,'[2] Current Investment Portfolios'!$C$1:$R$65536,16)="","",VLOOKUP($B275,'[2] Current Investment Portfolios'!$C$1:$R$65536,16,FALSE))</f>
        <v>#N/A</v>
      </c>
      <c r="S275" s="29">
        <f>VLOOKUP(B275,'[1]BuySell Data'!$A:$E,5,FALSE)</f>
        <v>3.8E-3</v>
      </c>
      <c r="T275" s="27" t="str">
        <f>VLOOKUP(B275,'[1]Investment Managers'!$A:$B,2,FALSE)</f>
        <v>Maple-Brown Abbott Limited</v>
      </c>
      <c r="U275" s="35"/>
      <c r="V275" s="3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c r="EM275" s="15"/>
      <c r="EN275" s="15"/>
      <c r="EO275" s="15"/>
      <c r="EP275" s="15"/>
      <c r="EQ275" s="15"/>
      <c r="ER275" s="15"/>
      <c r="ES275" s="15"/>
      <c r="ET275" s="15"/>
      <c r="EU275" s="15"/>
      <c r="EV275" s="15"/>
      <c r="EW275" s="15"/>
      <c r="EX275" s="15"/>
      <c r="EY275" s="15"/>
      <c r="EZ275" s="15"/>
      <c r="FA275" s="15"/>
      <c r="FB275" s="15"/>
      <c r="FC275" s="15"/>
      <c r="FD275" s="15"/>
      <c r="FE275" s="15"/>
      <c r="FF275" s="15"/>
      <c r="FG275" s="15"/>
      <c r="FH275" s="15"/>
      <c r="FI275" s="15"/>
      <c r="FJ275" s="15"/>
      <c r="FK275" s="15"/>
      <c r="FL275" s="15"/>
      <c r="FM275" s="15"/>
      <c r="FN275" s="15"/>
      <c r="FO275" s="15"/>
      <c r="FP275" s="15"/>
      <c r="FQ275" s="15"/>
      <c r="FR275" s="15"/>
      <c r="FS275" s="15"/>
      <c r="FT275" s="15"/>
      <c r="FU275" s="15"/>
      <c r="FV275" s="15"/>
      <c r="FW275" s="15"/>
      <c r="FX275" s="15"/>
      <c r="FY275" s="15"/>
      <c r="FZ275" s="15"/>
      <c r="GA275" s="15"/>
      <c r="GB275" s="15"/>
      <c r="GC275" s="15"/>
      <c r="GD275" s="15"/>
      <c r="GE275" s="15"/>
      <c r="GF275" s="15"/>
      <c r="GG275" s="15"/>
      <c r="GH275" s="15"/>
      <c r="GI275" s="15"/>
      <c r="GJ275" s="15"/>
      <c r="GK275" s="15"/>
      <c r="GL275" s="15"/>
      <c r="GM275" s="15"/>
      <c r="GN275" s="15"/>
      <c r="GO275" s="15"/>
      <c r="GP275" s="15"/>
      <c r="GQ275" s="15"/>
      <c r="GR275" s="15"/>
      <c r="GS275" s="15"/>
      <c r="GT275" s="15"/>
      <c r="GU275" s="15"/>
      <c r="GV275" s="15"/>
      <c r="GW275" s="15"/>
      <c r="GX275" s="15"/>
      <c r="GY275" s="15"/>
      <c r="GZ275" s="15"/>
      <c r="HA275" s="15"/>
      <c r="HB275" s="15"/>
      <c r="HC275" s="15"/>
      <c r="HD275" s="15"/>
      <c r="HE275" s="15"/>
      <c r="HF275" s="15"/>
      <c r="HG275" s="15"/>
      <c r="HH275" s="15"/>
      <c r="HI275" s="15"/>
      <c r="HJ275" s="15"/>
      <c r="HK275" s="15"/>
      <c r="HL275" s="15"/>
      <c r="HM275" s="15"/>
      <c r="HN275" s="15"/>
      <c r="HO275" s="15"/>
      <c r="HP275" s="15"/>
      <c r="HQ275" s="15"/>
      <c r="HR275" s="15"/>
      <c r="HS275" s="15"/>
      <c r="HT275" s="15"/>
      <c r="HU275" s="15"/>
      <c r="HV275" s="15"/>
      <c r="HW275" s="15"/>
      <c r="HX275" s="15"/>
      <c r="HY275" s="15"/>
      <c r="HZ275" s="15"/>
      <c r="IA275" s="15"/>
      <c r="IB275" s="15"/>
      <c r="IC275" s="15"/>
    </row>
    <row r="276" spans="1:237" s="7" customFormat="1" x14ac:dyDescent="0.25">
      <c r="A276" s="16" t="s">
        <v>1032</v>
      </c>
      <c r="B276" s="35" t="s">
        <v>10</v>
      </c>
      <c r="C276" s="32" t="s">
        <v>873</v>
      </c>
      <c r="D276" s="29">
        <f>VLOOKUP(B276,'[1]ICR Data'!$A:$E,5,FALSE)</f>
        <v>9.4999999999999998E-3</v>
      </c>
      <c r="E276" s="43" t="e">
        <f>IF(VLOOKUP($B276,'[2] Current Investment Portfolios'!$C$1:$R$65536,3)="","",VLOOKUP($B276,'[2] Current Investment Portfolios'!$C$1:$R$65536,3,FALSE))</f>
        <v>#N/A</v>
      </c>
      <c r="F276" s="43" t="e">
        <f>IF(VLOOKUP($B276,'[2] Current Investment Portfolios'!$C$1:$R$65536,10)="","",VLOOKUP($B276,'[2] Current Investment Portfolios'!$C$1:$R$65536,10,FALSE))</f>
        <v>#N/A</v>
      </c>
      <c r="G276" s="43" t="e">
        <f>IF(VLOOKUP($B276,'[2] Current Investment Portfolios'!$C$1:$R$65536,4)="","",VLOOKUP($B276,'[2] Current Investment Portfolios'!$C$1:$R$65536,4,FALSE))</f>
        <v>#N/A</v>
      </c>
      <c r="H276" s="43" t="e">
        <f>IF(VLOOKUP($B276,'[2] Current Investment Portfolios'!$C$1:$R$65536,11)="","",VLOOKUP($B276,'[2] Current Investment Portfolios'!$C$1:$R$65536,11,FALSE))</f>
        <v>#N/A</v>
      </c>
      <c r="I276" s="43" t="e">
        <f>IF(VLOOKUP($B276,'[2] Current Investment Portfolios'!$C$1:$R$65536,5)="","",VLOOKUP($B276,'[2] Current Investment Portfolios'!$C$1:$R$65536,5,FALSE))</f>
        <v>#N/A</v>
      </c>
      <c r="J276" s="43" t="e">
        <f>IF(VLOOKUP($B276,'[2] Current Investment Portfolios'!$C$1:$R$65536,12)="","",VLOOKUP($B276,'[2] Current Investment Portfolios'!$C$1:$R$65536,12,FALSE))</f>
        <v>#N/A</v>
      </c>
      <c r="K276" s="43" t="e">
        <f>IF(VLOOKUP($B276,'[2] Current Investment Portfolios'!$C$1:$R$65536,6)="","",VLOOKUP($B276,'[2] Current Investment Portfolios'!$C$1:$R$65536,6,FALSE))</f>
        <v>#N/A</v>
      </c>
      <c r="L276" s="43" t="e">
        <f>IF(VLOOKUP($B276,'[2] Current Investment Portfolios'!$C$1:$R$65536,13)="","",VLOOKUP($B276,'[2] Current Investment Portfolios'!$C$1:$R$65536,13,FALSE))</f>
        <v>#N/A</v>
      </c>
      <c r="M276" s="43" t="e">
        <f>IF(VLOOKUP($B276,'[2] Current Investment Portfolios'!$C$1:$R$65536,7)="","",VLOOKUP($B276,'[2] Current Investment Portfolios'!$C$1:$R$65536,7,FALSE))</f>
        <v>#N/A</v>
      </c>
      <c r="N276" s="43" t="e">
        <f>IF(VLOOKUP($B276,'[2] Current Investment Portfolios'!$C$1:$R$65536,14)="","",VLOOKUP($B276,'[2] Current Investment Portfolios'!$C$1:$R$65536,14,FALSE))</f>
        <v>#N/A</v>
      </c>
      <c r="O276" s="43" t="e">
        <f>IF(VLOOKUP($B276,'[2] Current Investment Portfolios'!$C$1:$R$65536,8)="","",VLOOKUP($B276,'[2] Current Investment Portfolios'!$C$1:$R$65536,8,FALSE))</f>
        <v>#N/A</v>
      </c>
      <c r="P276" s="43" t="e">
        <f>IF(VLOOKUP($B276,'[2] Current Investment Portfolios'!$C$1:$R$65536,15)="","",VLOOKUP($B276,'[2] Current Investment Portfolios'!$C$1:$R$65536,15,FALSE))</f>
        <v>#N/A</v>
      </c>
      <c r="Q276" s="43" t="e">
        <f>IF(VLOOKUP($B276,'[2] Current Investment Portfolios'!$C$1:$R$65536,9)="","",VLOOKUP($B276,'[2] Current Investment Portfolios'!$C$1:$R$65536,9,FALSE))</f>
        <v>#N/A</v>
      </c>
      <c r="R276" s="43" t="e">
        <f>IF(VLOOKUP($B276,'[2] Current Investment Portfolios'!$C$1:$R$65536,16)="","",VLOOKUP($B276,'[2] Current Investment Portfolios'!$C$1:$R$65536,16,FALSE))</f>
        <v>#N/A</v>
      </c>
      <c r="S276" s="29">
        <f>VLOOKUP(B276,'[1]BuySell Data'!$A:$E,5,FALSE)</f>
        <v>4.0000000000000001E-3</v>
      </c>
      <c r="T276" s="27" t="str">
        <f>VLOOKUP(B276,'[1]Investment Managers'!$A:$B,2,FALSE)</f>
        <v>Merlon Capital Partners Pty Limited</v>
      </c>
      <c r="U276" s="31"/>
      <c r="V276" s="31"/>
    </row>
    <row r="277" spans="1:237" s="7" customFormat="1" ht="13.8" x14ac:dyDescent="0.3">
      <c r="A277" s="16" t="s">
        <v>1474</v>
      </c>
      <c r="B277" s="35" t="s">
        <v>237</v>
      </c>
      <c r="C277" s="32" t="s">
        <v>873</v>
      </c>
      <c r="D277" s="29">
        <f>VLOOKUP(B277,'[1]ICR Data'!$A:$E,5,FALSE)</f>
        <v>7.1999999999999998E-3</v>
      </c>
      <c r="E277" s="43" t="e">
        <f>IF(VLOOKUP($B277,'[2] Current Investment Portfolios'!$C$1:$R$65536,3)="","",VLOOKUP($B277,'[2] Current Investment Portfolios'!$C$1:$R$65536,3,FALSE))</f>
        <v>#N/A</v>
      </c>
      <c r="F277" s="43" t="e">
        <f>IF(VLOOKUP($B277,'[2] Current Investment Portfolios'!$C$1:$R$65536,10)="","",VLOOKUP($B277,'[2] Current Investment Portfolios'!$C$1:$R$65536,10,FALSE))</f>
        <v>#N/A</v>
      </c>
      <c r="G277" s="43" t="e">
        <f>IF(VLOOKUP($B277,'[2] Current Investment Portfolios'!$C$1:$R$65536,4)="","",VLOOKUP($B277,'[2] Current Investment Portfolios'!$C$1:$R$65536,4,FALSE))</f>
        <v>#N/A</v>
      </c>
      <c r="H277" s="43" t="e">
        <f>IF(VLOOKUP($B277,'[2] Current Investment Portfolios'!$C$1:$R$65536,11)="","",VLOOKUP($B277,'[2] Current Investment Portfolios'!$C$1:$R$65536,11,FALSE))</f>
        <v>#N/A</v>
      </c>
      <c r="I277" s="43" t="e">
        <f>IF(VLOOKUP($B277,'[2] Current Investment Portfolios'!$C$1:$R$65536,5)="","",VLOOKUP($B277,'[2] Current Investment Portfolios'!$C$1:$R$65536,5,FALSE))</f>
        <v>#N/A</v>
      </c>
      <c r="J277" s="43" t="e">
        <f>IF(VLOOKUP($B277,'[2] Current Investment Portfolios'!$C$1:$R$65536,12)="","",VLOOKUP($B277,'[2] Current Investment Portfolios'!$C$1:$R$65536,12,FALSE))</f>
        <v>#N/A</v>
      </c>
      <c r="K277" s="43" t="e">
        <f>IF(VLOOKUP($B277,'[2] Current Investment Portfolios'!$C$1:$R$65536,6)="","",VLOOKUP($B277,'[2] Current Investment Portfolios'!$C$1:$R$65536,6,FALSE))</f>
        <v>#N/A</v>
      </c>
      <c r="L277" s="43" t="e">
        <f>IF(VLOOKUP($B277,'[2] Current Investment Portfolios'!$C$1:$R$65536,13)="","",VLOOKUP($B277,'[2] Current Investment Portfolios'!$C$1:$R$65536,13,FALSE))</f>
        <v>#N/A</v>
      </c>
      <c r="M277" s="43" t="e">
        <f>IF(VLOOKUP($B277,'[2] Current Investment Portfolios'!$C$1:$R$65536,7)="","",VLOOKUP($B277,'[2] Current Investment Portfolios'!$C$1:$R$65536,7,FALSE))</f>
        <v>#N/A</v>
      </c>
      <c r="N277" s="43" t="e">
        <f>IF(VLOOKUP($B277,'[2] Current Investment Portfolios'!$C$1:$R$65536,14)="","",VLOOKUP($B277,'[2] Current Investment Portfolios'!$C$1:$R$65536,14,FALSE))</f>
        <v>#N/A</v>
      </c>
      <c r="O277" s="43" t="e">
        <f>IF(VLOOKUP($B277,'[2] Current Investment Portfolios'!$C$1:$R$65536,8)="","",VLOOKUP($B277,'[2] Current Investment Portfolios'!$C$1:$R$65536,8,FALSE))</f>
        <v>#N/A</v>
      </c>
      <c r="P277" s="43" t="e">
        <f>IF(VLOOKUP($B277,'[2] Current Investment Portfolios'!$C$1:$R$65536,15)="","",VLOOKUP($B277,'[2] Current Investment Portfolios'!$C$1:$R$65536,15,FALSE))</f>
        <v>#N/A</v>
      </c>
      <c r="Q277" s="43" t="e">
        <f>IF(VLOOKUP($B277,'[2] Current Investment Portfolios'!$C$1:$R$65536,9)="","",VLOOKUP($B277,'[2] Current Investment Portfolios'!$C$1:$R$65536,9,FALSE))</f>
        <v>#N/A</v>
      </c>
      <c r="R277" s="43" t="e">
        <f>IF(VLOOKUP($B277,'[2] Current Investment Portfolios'!$C$1:$R$65536,16)="","",VLOOKUP($B277,'[2] Current Investment Portfolios'!$C$1:$R$65536,16,FALSE))</f>
        <v>#N/A</v>
      </c>
      <c r="S277" s="29">
        <f>VLOOKUP(B277,'[1]BuySell Data'!$A:$E,5,FALSE)</f>
        <v>5.0000000000000001E-3</v>
      </c>
      <c r="T277" s="27" t="str">
        <f>VLOOKUP(B277,'[1]Investment Managers'!$A:$B,2,FALSE)</f>
        <v>MLC Investments Limited</v>
      </c>
      <c r="U277" s="35"/>
      <c r="V277" s="3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5"/>
      <c r="FH277" s="15"/>
      <c r="FI277" s="15"/>
      <c r="FJ277" s="15"/>
      <c r="FK277" s="15"/>
      <c r="FL277" s="15"/>
      <c r="FM277" s="15"/>
      <c r="FN277" s="15"/>
      <c r="FO277" s="15"/>
      <c r="FP277" s="15"/>
      <c r="FQ277" s="15"/>
      <c r="FR277" s="15"/>
      <c r="FS277" s="15"/>
      <c r="FT277" s="15"/>
      <c r="FU277" s="15"/>
      <c r="FV277" s="15"/>
      <c r="FW277" s="15"/>
      <c r="FX277" s="15"/>
      <c r="FY277" s="15"/>
      <c r="FZ277" s="15"/>
      <c r="GA277" s="15"/>
      <c r="GB277" s="15"/>
      <c r="GC277" s="15"/>
      <c r="GD277" s="15"/>
      <c r="GE277" s="15"/>
      <c r="GF277" s="15"/>
      <c r="GG277" s="15"/>
      <c r="GH277" s="15"/>
      <c r="GI277" s="15"/>
      <c r="GJ277" s="15"/>
      <c r="GK277" s="15"/>
      <c r="GL277" s="15"/>
      <c r="GM277" s="15"/>
      <c r="GN277" s="15"/>
      <c r="GO277" s="15"/>
      <c r="GP277" s="15"/>
      <c r="GQ277" s="15"/>
      <c r="GR277" s="15"/>
      <c r="GS277" s="15"/>
      <c r="GT277" s="15"/>
      <c r="GU277" s="15"/>
      <c r="GV277" s="15"/>
      <c r="GW277" s="15"/>
      <c r="GX277" s="15"/>
      <c r="GY277" s="15"/>
      <c r="GZ277" s="15"/>
      <c r="HA277" s="15"/>
      <c r="HB277" s="15"/>
      <c r="HC277" s="15"/>
      <c r="HD277" s="15"/>
      <c r="HE277" s="15"/>
      <c r="HF277" s="15"/>
      <c r="HG277" s="15"/>
      <c r="HH277" s="15"/>
      <c r="HI277" s="15"/>
      <c r="HJ277" s="15"/>
      <c r="HK277" s="15"/>
      <c r="HL277" s="15"/>
      <c r="HM277" s="15"/>
      <c r="HN277" s="15"/>
      <c r="HO277" s="15"/>
      <c r="HP277" s="15"/>
      <c r="HQ277" s="15"/>
      <c r="HR277" s="15"/>
      <c r="HS277" s="15"/>
      <c r="HT277" s="15"/>
      <c r="HU277" s="15"/>
      <c r="HV277" s="15"/>
      <c r="HW277" s="15"/>
      <c r="HX277" s="15"/>
      <c r="HY277" s="15"/>
      <c r="HZ277" s="15"/>
      <c r="IA277" s="15"/>
      <c r="IB277" s="15"/>
      <c r="IC277" s="15"/>
    </row>
    <row r="278" spans="1:237" s="15" customFormat="1" x14ac:dyDescent="0.25">
      <c r="A278" s="16" t="s">
        <v>309</v>
      </c>
      <c r="B278" s="35" t="s">
        <v>231</v>
      </c>
      <c r="C278" s="32" t="s">
        <v>873</v>
      </c>
      <c r="D278" s="29" t="e">
        <f>VLOOKUP(B278,'[1]ICR Data'!$A:$E,5,FALSE)</f>
        <v>#N/A</v>
      </c>
      <c r="E278" s="43" t="e">
        <f>IF(VLOOKUP($B278,'[2] Current Investment Portfolios'!$C$1:$R$65536,3)="","",VLOOKUP($B278,'[2] Current Investment Portfolios'!$C$1:$R$65536,3,FALSE))</f>
        <v>#N/A</v>
      </c>
      <c r="F278" s="43" t="e">
        <f>IF(VLOOKUP($B278,'[2] Current Investment Portfolios'!$C$1:$R$65536,10)="","",VLOOKUP($B278,'[2] Current Investment Portfolios'!$C$1:$R$65536,10,FALSE))</f>
        <v>#N/A</v>
      </c>
      <c r="G278" s="43" t="e">
        <f>IF(VLOOKUP($B278,'[2] Current Investment Portfolios'!$C$1:$R$65536,4)="","",VLOOKUP($B278,'[2] Current Investment Portfolios'!$C$1:$R$65536,4,FALSE))</f>
        <v>#N/A</v>
      </c>
      <c r="H278" s="43" t="e">
        <f>IF(VLOOKUP($B278,'[2] Current Investment Portfolios'!$C$1:$R$65536,11)="","",VLOOKUP($B278,'[2] Current Investment Portfolios'!$C$1:$R$65536,11,FALSE))</f>
        <v>#N/A</v>
      </c>
      <c r="I278" s="43" t="e">
        <f>IF(VLOOKUP($B278,'[2] Current Investment Portfolios'!$C$1:$R$65536,5)="","",VLOOKUP($B278,'[2] Current Investment Portfolios'!$C$1:$R$65536,5,FALSE))</f>
        <v>#N/A</v>
      </c>
      <c r="J278" s="43" t="e">
        <f>IF(VLOOKUP($B278,'[2] Current Investment Portfolios'!$C$1:$R$65536,12)="","",VLOOKUP($B278,'[2] Current Investment Portfolios'!$C$1:$R$65536,12,FALSE))</f>
        <v>#N/A</v>
      </c>
      <c r="K278" s="43" t="e">
        <f>IF(VLOOKUP($B278,'[2] Current Investment Portfolios'!$C$1:$R$65536,6)="","",VLOOKUP($B278,'[2] Current Investment Portfolios'!$C$1:$R$65536,6,FALSE))</f>
        <v>#N/A</v>
      </c>
      <c r="L278" s="43" t="e">
        <f>IF(VLOOKUP($B278,'[2] Current Investment Portfolios'!$C$1:$R$65536,13)="","",VLOOKUP($B278,'[2] Current Investment Portfolios'!$C$1:$R$65536,13,FALSE))</f>
        <v>#N/A</v>
      </c>
      <c r="M278" s="43" t="e">
        <f>IF(VLOOKUP($B278,'[2] Current Investment Portfolios'!$C$1:$R$65536,7)="","",VLOOKUP($B278,'[2] Current Investment Portfolios'!$C$1:$R$65536,7,FALSE))</f>
        <v>#N/A</v>
      </c>
      <c r="N278" s="43" t="e">
        <f>IF(VLOOKUP($B278,'[2] Current Investment Portfolios'!$C$1:$R$65536,14)="","",VLOOKUP($B278,'[2] Current Investment Portfolios'!$C$1:$R$65536,14,FALSE))</f>
        <v>#N/A</v>
      </c>
      <c r="O278" s="43" t="e">
        <f>IF(VLOOKUP($B278,'[2] Current Investment Portfolios'!$C$1:$R$65536,8)="","",VLOOKUP($B278,'[2] Current Investment Portfolios'!$C$1:$R$65536,8,FALSE))</f>
        <v>#N/A</v>
      </c>
      <c r="P278" s="43" t="e">
        <f>IF(VLOOKUP($B278,'[2] Current Investment Portfolios'!$C$1:$R$65536,15)="","",VLOOKUP($B278,'[2] Current Investment Portfolios'!$C$1:$R$65536,15,FALSE))</f>
        <v>#N/A</v>
      </c>
      <c r="Q278" s="43" t="e">
        <f>IF(VLOOKUP($B278,'[2] Current Investment Portfolios'!$C$1:$R$65536,9)="","",VLOOKUP($B278,'[2] Current Investment Portfolios'!$C$1:$R$65536,9,FALSE))</f>
        <v>#N/A</v>
      </c>
      <c r="R278" s="43" t="e">
        <f>IF(VLOOKUP($B278,'[2] Current Investment Portfolios'!$C$1:$R$65536,16)="","",VLOOKUP($B278,'[2] Current Investment Portfolios'!$C$1:$R$65536,16,FALSE))</f>
        <v>#N/A</v>
      </c>
      <c r="S278" s="29" t="e">
        <f>VLOOKUP(B278,'[1]BuySell Data'!$A:$E,5,FALSE)</f>
        <v>#N/A</v>
      </c>
      <c r="T278" s="27" t="str">
        <f>VLOOKUP(B278,'[1]Investment Managers'!$A:$B,2,FALSE)</f>
        <v>UBS Asset Management (Australia) Ltd</v>
      </c>
      <c r="U278" s="35"/>
      <c r="V278" s="35"/>
    </row>
    <row r="279" spans="1:237" s="15" customFormat="1" x14ac:dyDescent="0.25">
      <c r="A279" s="16" t="s">
        <v>1007</v>
      </c>
      <c r="B279" s="35" t="s">
        <v>68</v>
      </c>
      <c r="C279" s="32" t="s">
        <v>873</v>
      </c>
      <c r="D279" s="29">
        <f>VLOOKUP(B279,'[1]ICR Data'!$A:$E,5,FALSE)</f>
        <v>9.0000000000000011E-3</v>
      </c>
      <c r="E279" s="43" t="str">
        <f>IF(VLOOKUP($B279,'[2] Current Investment Portfolios'!$C$1:$R$65536,3)="","",VLOOKUP($B279,'[2] Current Investment Portfolios'!$C$1:$R$65536,3,FALSE))</f>
        <v/>
      </c>
      <c r="F279" s="43" t="str">
        <f>IF(VLOOKUP($B279,'[2] Current Investment Portfolios'!$C$1:$R$65536,10)="","",VLOOKUP($B279,'[2] Current Investment Portfolios'!$C$1:$R$65536,10,FALSE))</f>
        <v/>
      </c>
      <c r="G279" s="43" t="str">
        <f>IF(VLOOKUP($B279,'[2] Current Investment Portfolios'!$C$1:$R$65536,4)="","",VLOOKUP($B279,'[2] Current Investment Portfolios'!$C$1:$R$65536,4,FALSE))</f>
        <v/>
      </c>
      <c r="H279" s="43" t="str">
        <f>IF(VLOOKUP($B279,'[2] Current Investment Portfolios'!$C$1:$R$65536,11)="","",VLOOKUP($B279,'[2] Current Investment Portfolios'!$C$1:$R$65536,11,FALSE))</f>
        <v/>
      </c>
      <c r="I279" s="43" t="str">
        <f>IF(VLOOKUP($B279,'[2] Current Investment Portfolios'!$C$1:$R$65536,5)="","",VLOOKUP($B279,'[2] Current Investment Portfolios'!$C$1:$R$65536,5,FALSE))</f>
        <v/>
      </c>
      <c r="J279" s="43" t="str">
        <f>IF(VLOOKUP($B279,'[2] Current Investment Portfolios'!$C$1:$R$65536,12)="","",VLOOKUP($B279,'[2] Current Investment Portfolios'!$C$1:$R$65536,12,FALSE))</f>
        <v/>
      </c>
      <c r="K279" s="43" t="str">
        <f>IF(VLOOKUP($B279,'[2] Current Investment Portfolios'!$C$1:$R$65536,6)="","",VLOOKUP($B279,'[2] Current Investment Portfolios'!$C$1:$R$65536,6,FALSE))</f>
        <v/>
      </c>
      <c r="L279" s="43" t="str">
        <f>IF(VLOOKUP($B279,'[2] Current Investment Portfolios'!$C$1:$R$65536,13)="","",VLOOKUP($B279,'[2] Current Investment Portfolios'!$C$1:$R$65536,13,FALSE))</f>
        <v/>
      </c>
      <c r="M279" s="43" t="str">
        <f>IF(VLOOKUP($B279,'[2] Current Investment Portfolios'!$C$1:$R$65536,7)="","",VLOOKUP($B279,'[2] Current Investment Portfolios'!$C$1:$R$65536,7,FALSE))</f>
        <v/>
      </c>
      <c r="N279" s="43" t="str">
        <f>IF(VLOOKUP($B279,'[2] Current Investment Portfolios'!$C$1:$R$65536,14)="","",VLOOKUP($B279,'[2] Current Investment Portfolios'!$C$1:$R$65536,14,FALSE))</f>
        <v/>
      </c>
      <c r="O279" s="43" t="str">
        <f>IF(VLOOKUP($B279,'[2] Current Investment Portfolios'!$C$1:$R$65536,8)="","",VLOOKUP($B279,'[2] Current Investment Portfolios'!$C$1:$R$65536,8,FALSE))</f>
        <v/>
      </c>
      <c r="P279" s="43" t="str">
        <f>IF(VLOOKUP($B279,'[2] Current Investment Portfolios'!$C$1:$R$65536,15)="","",VLOOKUP($B279,'[2] Current Investment Portfolios'!$C$1:$R$65536,15,FALSE))</f>
        <v/>
      </c>
      <c r="Q279" s="43" t="str">
        <f>IF(VLOOKUP($B279,'[2] Current Investment Portfolios'!$C$1:$R$65536,9)="","",VLOOKUP($B279,'[2] Current Investment Portfolios'!$C$1:$R$65536,9,FALSE))</f>
        <v/>
      </c>
      <c r="R279" s="43" t="str">
        <f>IF(VLOOKUP($B279,'[2] Current Investment Portfolios'!$C$1:$R$65536,16)="","",VLOOKUP($B279,'[2] Current Investment Portfolios'!$C$1:$R$65536,16,FALSE))</f>
        <v/>
      </c>
      <c r="S279" s="29">
        <f>VLOOKUP(B279,'[1]BuySell Data'!$A:$E,5,FALSE)</f>
        <v>5.0000000000000001E-3</v>
      </c>
      <c r="T279" s="27" t="str">
        <f>VLOOKUP(B279,'[1]Investment Managers'!$A:$B,2,FALSE)</f>
        <v>Pendal Group Ltd</v>
      </c>
      <c r="U279" s="35"/>
      <c r="V279" s="35"/>
    </row>
    <row r="280" spans="1:237" s="15" customFormat="1" x14ac:dyDescent="0.25">
      <c r="A280" s="16" t="s">
        <v>156</v>
      </c>
      <c r="B280" s="35" t="s">
        <v>130</v>
      </c>
      <c r="C280" s="32" t="s">
        <v>873</v>
      </c>
      <c r="D280" s="29">
        <f>VLOOKUP(B280,'[1]ICR Data'!$A:$E,5,FALSE)</f>
        <v>9.7999999999999997E-3</v>
      </c>
      <c r="E280" s="43" t="e">
        <f>IF(VLOOKUP($B280,'[2] Current Investment Portfolios'!$C$1:$R$65536,3)="","",VLOOKUP($B280,'[2] Current Investment Portfolios'!$C$1:$R$65536,3,FALSE))</f>
        <v>#N/A</v>
      </c>
      <c r="F280" s="43" t="e">
        <f>IF(VLOOKUP($B280,'[2] Current Investment Portfolios'!$C$1:$R$65536,10)="","",VLOOKUP($B280,'[2] Current Investment Portfolios'!$C$1:$R$65536,10,FALSE))</f>
        <v>#N/A</v>
      </c>
      <c r="G280" s="43" t="e">
        <f>IF(VLOOKUP($B280,'[2] Current Investment Portfolios'!$C$1:$R$65536,4)="","",VLOOKUP($B280,'[2] Current Investment Portfolios'!$C$1:$R$65536,4,FALSE))</f>
        <v>#N/A</v>
      </c>
      <c r="H280" s="43" t="e">
        <f>IF(VLOOKUP($B280,'[2] Current Investment Portfolios'!$C$1:$R$65536,11)="","",VLOOKUP($B280,'[2] Current Investment Portfolios'!$C$1:$R$65536,11,FALSE))</f>
        <v>#N/A</v>
      </c>
      <c r="I280" s="43" t="e">
        <f>IF(VLOOKUP($B280,'[2] Current Investment Portfolios'!$C$1:$R$65536,5)="","",VLOOKUP($B280,'[2] Current Investment Portfolios'!$C$1:$R$65536,5,FALSE))</f>
        <v>#N/A</v>
      </c>
      <c r="J280" s="43" t="e">
        <f>IF(VLOOKUP($B280,'[2] Current Investment Portfolios'!$C$1:$R$65536,12)="","",VLOOKUP($B280,'[2] Current Investment Portfolios'!$C$1:$R$65536,12,FALSE))</f>
        <v>#N/A</v>
      </c>
      <c r="K280" s="43" t="e">
        <f>IF(VLOOKUP($B280,'[2] Current Investment Portfolios'!$C$1:$R$65536,6)="","",VLOOKUP($B280,'[2] Current Investment Portfolios'!$C$1:$R$65536,6,FALSE))</f>
        <v>#N/A</v>
      </c>
      <c r="L280" s="43" t="e">
        <f>IF(VLOOKUP($B280,'[2] Current Investment Portfolios'!$C$1:$R$65536,13)="","",VLOOKUP($B280,'[2] Current Investment Portfolios'!$C$1:$R$65536,13,FALSE))</f>
        <v>#N/A</v>
      </c>
      <c r="M280" s="43" t="e">
        <f>IF(VLOOKUP($B280,'[2] Current Investment Portfolios'!$C$1:$R$65536,7)="","",VLOOKUP($B280,'[2] Current Investment Portfolios'!$C$1:$R$65536,7,FALSE))</f>
        <v>#N/A</v>
      </c>
      <c r="N280" s="43" t="e">
        <f>IF(VLOOKUP($B280,'[2] Current Investment Portfolios'!$C$1:$R$65536,14)="","",VLOOKUP($B280,'[2] Current Investment Portfolios'!$C$1:$R$65536,14,FALSE))</f>
        <v>#N/A</v>
      </c>
      <c r="O280" s="43" t="e">
        <f>IF(VLOOKUP($B280,'[2] Current Investment Portfolios'!$C$1:$R$65536,8)="","",VLOOKUP($B280,'[2] Current Investment Portfolios'!$C$1:$R$65536,8,FALSE))</f>
        <v>#N/A</v>
      </c>
      <c r="P280" s="43" t="e">
        <f>IF(VLOOKUP($B280,'[2] Current Investment Portfolios'!$C$1:$R$65536,15)="","",VLOOKUP($B280,'[2] Current Investment Portfolios'!$C$1:$R$65536,15,FALSE))</f>
        <v>#N/A</v>
      </c>
      <c r="Q280" s="43" t="e">
        <f>IF(VLOOKUP($B280,'[2] Current Investment Portfolios'!$C$1:$R$65536,9)="","",VLOOKUP($B280,'[2] Current Investment Portfolios'!$C$1:$R$65536,9,FALSE))</f>
        <v>#N/A</v>
      </c>
      <c r="R280" s="43" t="e">
        <f>IF(VLOOKUP($B280,'[2] Current Investment Portfolios'!$C$1:$R$65536,16)="","",VLOOKUP($B280,'[2] Current Investment Portfolios'!$C$1:$R$65536,16,FALSE))</f>
        <v>#N/A</v>
      </c>
      <c r="S280" s="29">
        <f>VLOOKUP(B280,'[1]BuySell Data'!$A:$E,5,FALSE)</f>
        <v>3.0000000000000001E-3</v>
      </c>
      <c r="T280" s="27" t="str">
        <f>VLOOKUP(B280,'[1]Investment Managers'!$A:$B,2,FALSE)</f>
        <v>Perennial Investment Partners Ltd</v>
      </c>
      <c r="U280" s="35"/>
      <c r="V280" s="35"/>
    </row>
    <row r="281" spans="1:237" s="15" customFormat="1" x14ac:dyDescent="0.25">
      <c r="A281" s="16" t="s">
        <v>443</v>
      </c>
      <c r="B281" s="35" t="s">
        <v>444</v>
      </c>
      <c r="C281" s="32" t="s">
        <v>873</v>
      </c>
      <c r="D281" s="29">
        <f>VLOOKUP(B281,'[1]ICR Data'!$A:$E,5,FALSE)</f>
        <v>9.0000000000000011E-3</v>
      </c>
      <c r="E281" s="43" t="str">
        <f>IF(VLOOKUP($B281,'[2] Current Investment Portfolios'!$C$1:$R$65536,3)="","",VLOOKUP($B281,'[2] Current Investment Portfolios'!$C$1:$R$65536,3,FALSE))</f>
        <v/>
      </c>
      <c r="F281" s="43" t="str">
        <f>IF(VLOOKUP($B281,'[2] Current Investment Portfolios'!$C$1:$R$65536,10)="","",VLOOKUP($B281,'[2] Current Investment Portfolios'!$C$1:$R$65536,10,FALSE))</f>
        <v/>
      </c>
      <c r="G281" s="43" t="str">
        <f>IF(VLOOKUP($B281,'[2] Current Investment Portfolios'!$C$1:$R$65536,4)="","",VLOOKUP($B281,'[2] Current Investment Portfolios'!$C$1:$R$65536,4,FALSE))</f>
        <v/>
      </c>
      <c r="H281" s="43" t="str">
        <f>IF(VLOOKUP($B281,'[2] Current Investment Portfolios'!$C$1:$R$65536,11)="","",VLOOKUP($B281,'[2] Current Investment Portfolios'!$C$1:$R$65536,11,FALSE))</f>
        <v/>
      </c>
      <c r="I281" s="43" t="str">
        <f>IF(VLOOKUP($B281,'[2] Current Investment Portfolios'!$C$1:$R$65536,5)="","",VLOOKUP($B281,'[2] Current Investment Portfolios'!$C$1:$R$65536,5,FALSE))</f>
        <v/>
      </c>
      <c r="J281" s="43" t="str">
        <f>IF(VLOOKUP($B281,'[2] Current Investment Portfolios'!$C$1:$R$65536,12)="","",VLOOKUP($B281,'[2] Current Investment Portfolios'!$C$1:$R$65536,12,FALSE))</f>
        <v/>
      </c>
      <c r="K281" s="43" t="str">
        <f>IF(VLOOKUP($B281,'[2] Current Investment Portfolios'!$C$1:$R$65536,6)="","",VLOOKUP($B281,'[2] Current Investment Portfolios'!$C$1:$R$65536,6,FALSE))</f>
        <v/>
      </c>
      <c r="L281" s="43" t="str">
        <f>IF(VLOOKUP($B281,'[2] Current Investment Portfolios'!$C$1:$R$65536,13)="","",VLOOKUP($B281,'[2] Current Investment Portfolios'!$C$1:$R$65536,13,FALSE))</f>
        <v/>
      </c>
      <c r="M281" s="43" t="str">
        <f>IF(VLOOKUP($B281,'[2] Current Investment Portfolios'!$C$1:$R$65536,7)="","",VLOOKUP($B281,'[2] Current Investment Portfolios'!$C$1:$R$65536,7,FALSE))</f>
        <v/>
      </c>
      <c r="N281" s="43" t="str">
        <f>IF(VLOOKUP($B281,'[2] Current Investment Portfolios'!$C$1:$R$65536,14)="","",VLOOKUP($B281,'[2] Current Investment Portfolios'!$C$1:$R$65536,14,FALSE))</f>
        <v/>
      </c>
      <c r="O281" s="43" t="str">
        <f>IF(VLOOKUP($B281,'[2] Current Investment Portfolios'!$C$1:$R$65536,8)="","",VLOOKUP($B281,'[2] Current Investment Portfolios'!$C$1:$R$65536,8,FALSE))</f>
        <v/>
      </c>
      <c r="P281" s="43" t="str">
        <f>IF(VLOOKUP($B281,'[2] Current Investment Portfolios'!$C$1:$R$65536,15)="","",VLOOKUP($B281,'[2] Current Investment Portfolios'!$C$1:$R$65536,15,FALSE))</f>
        <v/>
      </c>
      <c r="Q281" s="43" t="str">
        <f>IF(VLOOKUP($B281,'[2] Current Investment Portfolios'!$C$1:$R$65536,9)="","",VLOOKUP($B281,'[2] Current Investment Portfolios'!$C$1:$R$65536,9,FALSE))</f>
        <v/>
      </c>
      <c r="R281" s="43" t="str">
        <f>IF(VLOOKUP($B281,'[2] Current Investment Portfolios'!$C$1:$R$65536,16)="","",VLOOKUP($B281,'[2] Current Investment Portfolios'!$C$1:$R$65536,16,FALSE))</f>
        <v/>
      </c>
      <c r="S281" s="29">
        <f>VLOOKUP(B281,'[1]BuySell Data'!$A:$E,5,FALSE)</f>
        <v>4.0000000000000001E-3</v>
      </c>
      <c r="T281" s="27" t="str">
        <f>VLOOKUP(B281,'[1]Investment Managers'!$A:$B,2,FALSE)</f>
        <v>Plato Investment Management Limited</v>
      </c>
      <c r="U281" s="31"/>
      <c r="V281" s="31"/>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row>
    <row r="282" spans="1:237" s="15" customFormat="1" x14ac:dyDescent="0.25">
      <c r="A282" s="16" t="s">
        <v>47</v>
      </c>
      <c r="B282" s="35" t="s">
        <v>48</v>
      </c>
      <c r="C282" s="32" t="s">
        <v>873</v>
      </c>
      <c r="D282" s="29">
        <f>VLOOKUP(B282,'[1]ICR Data'!$A:$E,5,FALSE)</f>
        <v>3.4999999999999996E-3</v>
      </c>
      <c r="E282" s="43" t="str">
        <f>IF(VLOOKUP($B282,'[2] Current Investment Portfolios'!$C$1:$R$65536,3)="","",VLOOKUP($B282,'[2] Current Investment Portfolios'!$C$1:$R$65536,3,FALSE))</f>
        <v/>
      </c>
      <c r="F282" s="43" t="str">
        <f>IF(VLOOKUP($B282,'[2] Current Investment Portfolios'!$C$1:$R$65536,10)="","",VLOOKUP($B282,'[2] Current Investment Portfolios'!$C$1:$R$65536,10,FALSE))</f>
        <v/>
      </c>
      <c r="G282" s="43" t="str">
        <f>IF(VLOOKUP($B282,'[2] Current Investment Portfolios'!$C$1:$R$65536,4)="","",VLOOKUP($B282,'[2] Current Investment Portfolios'!$C$1:$R$65536,4,FALSE))</f>
        <v/>
      </c>
      <c r="H282" s="43" t="str">
        <f>IF(VLOOKUP($B282,'[2] Current Investment Portfolios'!$C$1:$R$65536,11)="","",VLOOKUP($B282,'[2] Current Investment Portfolios'!$C$1:$R$65536,11,FALSE))</f>
        <v/>
      </c>
      <c r="I282" s="43" t="str">
        <f>IF(VLOOKUP($B282,'[2] Current Investment Portfolios'!$C$1:$R$65536,5)="","",VLOOKUP($B282,'[2] Current Investment Portfolios'!$C$1:$R$65536,5,FALSE))</f>
        <v/>
      </c>
      <c r="J282" s="43" t="str">
        <f>IF(VLOOKUP($B282,'[2] Current Investment Portfolios'!$C$1:$R$65536,12)="","",VLOOKUP($B282,'[2] Current Investment Portfolios'!$C$1:$R$65536,12,FALSE))</f>
        <v/>
      </c>
      <c r="K282" s="43" t="str">
        <f>IF(VLOOKUP($B282,'[2] Current Investment Portfolios'!$C$1:$R$65536,6)="","",VLOOKUP($B282,'[2] Current Investment Portfolios'!$C$1:$R$65536,6,FALSE))</f>
        <v/>
      </c>
      <c r="L282" s="43" t="str">
        <f>IF(VLOOKUP($B282,'[2] Current Investment Portfolios'!$C$1:$R$65536,13)="","",VLOOKUP($B282,'[2] Current Investment Portfolios'!$C$1:$R$65536,13,FALSE))</f>
        <v/>
      </c>
      <c r="M282" s="43" t="str">
        <f>IF(VLOOKUP($B282,'[2] Current Investment Portfolios'!$C$1:$R$65536,7)="","",VLOOKUP($B282,'[2] Current Investment Portfolios'!$C$1:$R$65536,7,FALSE))</f>
        <v/>
      </c>
      <c r="N282" s="43" t="str">
        <f>IF(VLOOKUP($B282,'[2] Current Investment Portfolios'!$C$1:$R$65536,14)="","",VLOOKUP($B282,'[2] Current Investment Portfolios'!$C$1:$R$65536,14,FALSE))</f>
        <v/>
      </c>
      <c r="O282" s="43" t="str">
        <f>IF(VLOOKUP($B282,'[2] Current Investment Portfolios'!$C$1:$R$65536,8)="","",VLOOKUP($B282,'[2] Current Investment Portfolios'!$C$1:$R$65536,8,FALSE))</f>
        <v/>
      </c>
      <c r="P282" s="43" t="str">
        <f>IF(VLOOKUP($B282,'[2] Current Investment Portfolios'!$C$1:$R$65536,15)="","",VLOOKUP($B282,'[2] Current Investment Portfolios'!$C$1:$R$65536,15,FALSE))</f>
        <v/>
      </c>
      <c r="Q282" s="43" t="str">
        <f>IF(VLOOKUP($B282,'[2] Current Investment Portfolios'!$C$1:$R$65536,9)="","",VLOOKUP($B282,'[2] Current Investment Portfolios'!$C$1:$R$65536,9,FALSE))</f>
        <v/>
      </c>
      <c r="R282" s="43" t="str">
        <f>IF(VLOOKUP($B282,'[2] Current Investment Portfolios'!$C$1:$R$65536,16)="","",VLOOKUP($B282,'[2] Current Investment Portfolios'!$C$1:$R$65536,16,FALSE))</f>
        <v/>
      </c>
      <c r="S282" s="29">
        <f>VLOOKUP(B282,'[1]BuySell Data'!$A:$E,5,FALSE)</f>
        <v>1E-3</v>
      </c>
      <c r="T282" s="27" t="str">
        <f>VLOOKUP(B282,'[1]Investment Managers'!$A:$B,2,FALSE)</f>
        <v>Vanguard Investments Australia Ltd</v>
      </c>
      <c r="U282" s="35"/>
      <c r="V282" s="35"/>
    </row>
    <row r="283" spans="1:237" s="7" customFormat="1" x14ac:dyDescent="0.25">
      <c r="A283" s="46" t="s">
        <v>286</v>
      </c>
      <c r="B283" s="35"/>
      <c r="C283" s="35"/>
      <c r="D283" s="50"/>
      <c r="E283" s="43"/>
      <c r="F283" s="55"/>
      <c r="G283" s="43"/>
      <c r="H283" s="55"/>
      <c r="I283" s="43"/>
      <c r="J283" s="55"/>
      <c r="K283" s="43"/>
      <c r="L283" s="55"/>
      <c r="M283" s="43"/>
      <c r="N283" s="55"/>
      <c r="O283" s="43"/>
      <c r="P283" s="55"/>
      <c r="Q283" s="43"/>
      <c r="R283" s="55"/>
      <c r="S283" s="50"/>
      <c r="T283" s="27"/>
      <c r="U283" s="31"/>
      <c r="V283" s="31"/>
    </row>
    <row r="284" spans="1:237" s="7" customFormat="1" x14ac:dyDescent="0.25">
      <c r="A284" s="16" t="s">
        <v>1030</v>
      </c>
      <c r="B284" s="35" t="s">
        <v>108</v>
      </c>
      <c r="C284" s="32" t="s">
        <v>873</v>
      </c>
      <c r="D284" s="29">
        <f>VLOOKUP(B284,'[1]ICR Data'!$A:$E,5,FALSE)</f>
        <v>8.3000000000000001E-3</v>
      </c>
      <c r="E284" s="43" t="e">
        <f>IF(VLOOKUP($B284,'[2] Current Investment Portfolios'!$C$1:$R$65536,3)="","",VLOOKUP($B284,'[2] Current Investment Portfolios'!$C$1:$R$65536,3,FALSE))</f>
        <v>#N/A</v>
      </c>
      <c r="F284" s="43" t="e">
        <f>IF(VLOOKUP($B284,'[2] Current Investment Portfolios'!$C$1:$R$65536,10)="","",VLOOKUP($B284,'[2] Current Investment Portfolios'!$C$1:$R$65536,10,FALSE))</f>
        <v>#N/A</v>
      </c>
      <c r="G284" s="43" t="e">
        <f>IF(VLOOKUP($B284,'[2] Current Investment Portfolios'!$C$1:$R$65536,4)="","",VLOOKUP($B284,'[2] Current Investment Portfolios'!$C$1:$R$65536,4,FALSE))</f>
        <v>#N/A</v>
      </c>
      <c r="H284" s="43" t="e">
        <f>IF(VLOOKUP($B284,'[2] Current Investment Portfolios'!$C$1:$R$65536,11)="","",VLOOKUP($B284,'[2] Current Investment Portfolios'!$C$1:$R$65536,11,FALSE))</f>
        <v>#N/A</v>
      </c>
      <c r="I284" s="43" t="e">
        <f>IF(VLOOKUP($B284,'[2] Current Investment Portfolios'!$C$1:$R$65536,5)="","",VLOOKUP($B284,'[2] Current Investment Portfolios'!$C$1:$R$65536,5,FALSE))</f>
        <v>#N/A</v>
      </c>
      <c r="J284" s="43" t="e">
        <f>IF(VLOOKUP($B284,'[2] Current Investment Portfolios'!$C$1:$R$65536,12)="","",VLOOKUP($B284,'[2] Current Investment Portfolios'!$C$1:$R$65536,12,FALSE))</f>
        <v>#N/A</v>
      </c>
      <c r="K284" s="43" t="e">
        <f>IF(VLOOKUP($B284,'[2] Current Investment Portfolios'!$C$1:$R$65536,6)="","",VLOOKUP($B284,'[2] Current Investment Portfolios'!$C$1:$R$65536,6,FALSE))</f>
        <v>#N/A</v>
      </c>
      <c r="L284" s="43" t="e">
        <f>IF(VLOOKUP($B284,'[2] Current Investment Portfolios'!$C$1:$R$65536,13)="","",VLOOKUP($B284,'[2] Current Investment Portfolios'!$C$1:$R$65536,13,FALSE))</f>
        <v>#N/A</v>
      </c>
      <c r="M284" s="43" t="e">
        <f>IF(VLOOKUP($B284,'[2] Current Investment Portfolios'!$C$1:$R$65536,7)="","",VLOOKUP($B284,'[2] Current Investment Portfolios'!$C$1:$R$65536,7,FALSE))</f>
        <v>#N/A</v>
      </c>
      <c r="N284" s="43" t="e">
        <f>IF(VLOOKUP($B284,'[2] Current Investment Portfolios'!$C$1:$R$65536,14)="","",VLOOKUP($B284,'[2] Current Investment Portfolios'!$C$1:$R$65536,14,FALSE))</f>
        <v>#N/A</v>
      </c>
      <c r="O284" s="43" t="e">
        <f>IF(VLOOKUP($B284,'[2] Current Investment Portfolios'!$C$1:$R$65536,8)="","",VLOOKUP($B284,'[2] Current Investment Portfolios'!$C$1:$R$65536,8,FALSE))</f>
        <v>#N/A</v>
      </c>
      <c r="P284" s="43" t="e">
        <f>IF(VLOOKUP($B284,'[2] Current Investment Portfolios'!$C$1:$R$65536,15)="","",VLOOKUP($B284,'[2] Current Investment Portfolios'!$C$1:$R$65536,15,FALSE))</f>
        <v>#N/A</v>
      </c>
      <c r="Q284" s="43" t="e">
        <f>IF(VLOOKUP($B284,'[2] Current Investment Portfolios'!$C$1:$R$65536,9)="","",VLOOKUP($B284,'[2] Current Investment Portfolios'!$C$1:$R$65536,9,FALSE))</f>
        <v>#N/A</v>
      </c>
      <c r="R284" s="43" t="e">
        <f>IF(VLOOKUP($B284,'[2] Current Investment Portfolios'!$C$1:$R$65536,16)="","",VLOOKUP($B284,'[2] Current Investment Portfolios'!$C$1:$R$65536,16,FALSE))</f>
        <v>#N/A</v>
      </c>
      <c r="S284" s="29">
        <f>VLOOKUP(B284,'[1]BuySell Data'!$A:$E,5,FALSE)</f>
        <v>4.0000000000000001E-3</v>
      </c>
      <c r="T284" s="27" t="str">
        <f>VLOOKUP(B284,'[1]Investment Managers'!$A:$B,2,FALSE)</f>
        <v>Alphinity Investment Management Pty Ltd</v>
      </c>
      <c r="U284" s="31"/>
      <c r="V284" s="31"/>
    </row>
    <row r="285" spans="1:237" s="7" customFormat="1" x14ac:dyDescent="0.25">
      <c r="A285" s="30" t="s">
        <v>1473</v>
      </c>
      <c r="B285" s="35" t="s">
        <v>223</v>
      </c>
      <c r="C285" s="32" t="s">
        <v>873</v>
      </c>
      <c r="D285" s="29">
        <f>VLOOKUP(B285,'[1]ICR Data'!$A:$E,5,FALSE)</f>
        <v>7.7999999999999996E-3</v>
      </c>
      <c r="E285" s="43" t="str">
        <f>IF(VLOOKUP($B285,'[2] Current Investment Portfolios'!$C$1:$R$65536,3)="","",VLOOKUP($B285,'[2] Current Investment Portfolios'!$C$1:$R$65536,3,FALSE))</f>
        <v/>
      </c>
      <c r="F285" s="43" t="str">
        <f>IF(VLOOKUP($B285,'[2] Current Investment Portfolios'!$C$1:$R$65536,10)="","",VLOOKUP($B285,'[2] Current Investment Portfolios'!$C$1:$R$65536,10,FALSE))</f>
        <v/>
      </c>
      <c r="G285" s="43" t="str">
        <f>IF(VLOOKUP($B285,'[2] Current Investment Portfolios'!$C$1:$R$65536,4)="","",VLOOKUP($B285,'[2] Current Investment Portfolios'!$C$1:$R$65536,4,FALSE))</f>
        <v/>
      </c>
      <c r="H285" s="43" t="str">
        <f>IF(VLOOKUP($B285,'[2] Current Investment Portfolios'!$C$1:$R$65536,11)="","",VLOOKUP($B285,'[2] Current Investment Portfolios'!$C$1:$R$65536,11,FALSE))</f>
        <v/>
      </c>
      <c r="I285" s="43" t="str">
        <f>IF(VLOOKUP($B285,'[2] Current Investment Portfolios'!$C$1:$R$65536,5)="","",VLOOKUP($B285,'[2] Current Investment Portfolios'!$C$1:$R$65536,5,FALSE))</f>
        <v/>
      </c>
      <c r="J285" s="43" t="str">
        <f>IF(VLOOKUP($B285,'[2] Current Investment Portfolios'!$C$1:$R$65536,12)="","",VLOOKUP($B285,'[2] Current Investment Portfolios'!$C$1:$R$65536,12,FALSE))</f>
        <v/>
      </c>
      <c r="K285" s="43" t="str">
        <f>IF(VLOOKUP($B285,'[2] Current Investment Portfolios'!$C$1:$R$65536,6)="","",VLOOKUP($B285,'[2] Current Investment Portfolios'!$C$1:$R$65536,6,FALSE))</f>
        <v/>
      </c>
      <c r="L285" s="43" t="str">
        <f>IF(VLOOKUP($B285,'[2] Current Investment Portfolios'!$C$1:$R$65536,13)="","",VLOOKUP($B285,'[2] Current Investment Portfolios'!$C$1:$R$65536,13,FALSE))</f>
        <v/>
      </c>
      <c r="M285" s="43" t="str">
        <f>IF(VLOOKUP($B285,'[2] Current Investment Portfolios'!$C$1:$R$65536,7)="","",VLOOKUP($B285,'[2] Current Investment Portfolios'!$C$1:$R$65536,7,FALSE))</f>
        <v/>
      </c>
      <c r="N285" s="43" t="str">
        <f>IF(VLOOKUP($B285,'[2] Current Investment Portfolios'!$C$1:$R$65536,14)="","",VLOOKUP($B285,'[2] Current Investment Portfolios'!$C$1:$R$65536,14,FALSE))</f>
        <v/>
      </c>
      <c r="O285" s="43" t="str">
        <f>IF(VLOOKUP($B285,'[2] Current Investment Portfolios'!$C$1:$R$65536,8)="","",VLOOKUP($B285,'[2] Current Investment Portfolios'!$C$1:$R$65536,8,FALSE))</f>
        <v/>
      </c>
      <c r="P285" s="43" t="str">
        <f>IF(VLOOKUP($B285,'[2] Current Investment Portfolios'!$C$1:$R$65536,15)="","",VLOOKUP($B285,'[2] Current Investment Portfolios'!$C$1:$R$65536,15,FALSE))</f>
        <v/>
      </c>
      <c r="Q285" s="43" t="str">
        <f>IF(VLOOKUP($B285,'[2] Current Investment Portfolios'!$C$1:$R$65536,9)="","",VLOOKUP($B285,'[2] Current Investment Portfolios'!$C$1:$R$65536,9,FALSE))</f>
        <v/>
      </c>
      <c r="R285" s="43" t="str">
        <f>IF(VLOOKUP($B285,'[2] Current Investment Portfolios'!$C$1:$R$65536,16)="","",VLOOKUP($B285,'[2] Current Investment Portfolios'!$C$1:$R$65536,16,FALSE))</f>
        <v/>
      </c>
      <c r="S285" s="29">
        <f>VLOOKUP(B285,'[1]BuySell Data'!$A:$E,5,FALSE)</f>
        <v>3.0000000000000001E-3</v>
      </c>
      <c r="T285" s="27" t="str">
        <f>VLOOKUP(B285,'[1]Investment Managers'!$A:$B,2,FALSE)</f>
        <v>Antares Capital Partners Ltd</v>
      </c>
      <c r="U285" s="31"/>
      <c r="V285" s="31"/>
    </row>
    <row r="286" spans="1:237" s="7" customFormat="1" x14ac:dyDescent="0.25">
      <c r="A286" s="16" t="s">
        <v>224</v>
      </c>
      <c r="B286" s="35" t="s">
        <v>225</v>
      </c>
      <c r="C286" s="32" t="s">
        <v>873</v>
      </c>
      <c r="D286" s="29">
        <f>VLOOKUP(B286,'[1]ICR Data'!$A:$E,5,FALSE)</f>
        <v>1.5699999999999999E-2</v>
      </c>
      <c r="E286" s="43" t="e">
        <f>IF(VLOOKUP($B286,'[2] Current Investment Portfolios'!$C$1:$R$65536,3)="","",VLOOKUP($B286,'[2] Current Investment Portfolios'!$C$1:$R$65536,3,FALSE))</f>
        <v>#N/A</v>
      </c>
      <c r="F286" s="43" t="e">
        <f>IF(VLOOKUP($B286,'[2] Current Investment Portfolios'!$C$1:$R$65536,10)="","",VLOOKUP($B286,'[2] Current Investment Portfolios'!$C$1:$R$65536,10,FALSE))</f>
        <v>#N/A</v>
      </c>
      <c r="G286" s="43" t="e">
        <f>IF(VLOOKUP($B286,'[2] Current Investment Portfolios'!$C$1:$R$65536,4)="","",VLOOKUP($B286,'[2] Current Investment Portfolios'!$C$1:$R$65536,4,FALSE))</f>
        <v>#N/A</v>
      </c>
      <c r="H286" s="43" t="e">
        <f>IF(VLOOKUP($B286,'[2] Current Investment Portfolios'!$C$1:$R$65536,11)="","",VLOOKUP($B286,'[2] Current Investment Portfolios'!$C$1:$R$65536,11,FALSE))</f>
        <v>#N/A</v>
      </c>
      <c r="I286" s="43" t="e">
        <f>IF(VLOOKUP($B286,'[2] Current Investment Portfolios'!$C$1:$R$65536,5)="","",VLOOKUP($B286,'[2] Current Investment Portfolios'!$C$1:$R$65536,5,FALSE))</f>
        <v>#N/A</v>
      </c>
      <c r="J286" s="43" t="e">
        <f>IF(VLOOKUP($B286,'[2] Current Investment Portfolios'!$C$1:$R$65536,12)="","",VLOOKUP($B286,'[2] Current Investment Portfolios'!$C$1:$R$65536,12,FALSE))</f>
        <v>#N/A</v>
      </c>
      <c r="K286" s="43" t="e">
        <f>IF(VLOOKUP($B286,'[2] Current Investment Portfolios'!$C$1:$R$65536,6)="","",VLOOKUP($B286,'[2] Current Investment Portfolios'!$C$1:$R$65536,6,FALSE))</f>
        <v>#N/A</v>
      </c>
      <c r="L286" s="43" t="e">
        <f>IF(VLOOKUP($B286,'[2] Current Investment Portfolios'!$C$1:$R$65536,13)="","",VLOOKUP($B286,'[2] Current Investment Portfolios'!$C$1:$R$65536,13,FALSE))</f>
        <v>#N/A</v>
      </c>
      <c r="M286" s="43" t="e">
        <f>IF(VLOOKUP($B286,'[2] Current Investment Portfolios'!$C$1:$R$65536,7)="","",VLOOKUP($B286,'[2] Current Investment Portfolios'!$C$1:$R$65536,7,FALSE))</f>
        <v>#N/A</v>
      </c>
      <c r="N286" s="43" t="e">
        <f>IF(VLOOKUP($B286,'[2] Current Investment Portfolios'!$C$1:$R$65536,14)="","",VLOOKUP($B286,'[2] Current Investment Portfolios'!$C$1:$R$65536,14,FALSE))</f>
        <v>#N/A</v>
      </c>
      <c r="O286" s="43" t="e">
        <f>IF(VLOOKUP($B286,'[2] Current Investment Portfolios'!$C$1:$R$65536,8)="","",VLOOKUP($B286,'[2] Current Investment Portfolios'!$C$1:$R$65536,8,FALSE))</f>
        <v>#N/A</v>
      </c>
      <c r="P286" s="43" t="e">
        <f>IF(VLOOKUP($B286,'[2] Current Investment Portfolios'!$C$1:$R$65536,15)="","",VLOOKUP($B286,'[2] Current Investment Portfolios'!$C$1:$R$65536,15,FALSE))</f>
        <v>#N/A</v>
      </c>
      <c r="Q286" s="43" t="e">
        <f>IF(VLOOKUP($B286,'[2] Current Investment Portfolios'!$C$1:$R$65536,9)="","",VLOOKUP($B286,'[2] Current Investment Portfolios'!$C$1:$R$65536,9,FALSE))</f>
        <v>#N/A</v>
      </c>
      <c r="R286" s="43" t="e">
        <f>IF(VLOOKUP($B286,'[2] Current Investment Portfolios'!$C$1:$R$65536,16)="","",VLOOKUP($B286,'[2] Current Investment Portfolios'!$C$1:$R$65536,16,FALSE))</f>
        <v>#N/A</v>
      </c>
      <c r="S286" s="29">
        <f>VLOOKUP(B286,'[1]BuySell Data'!$A:$E,5,FALSE)</f>
        <v>4.0000000000000001E-3</v>
      </c>
      <c r="T286" s="27" t="str">
        <f>VLOOKUP(B286,'[1]Investment Managers'!$A:$B,2,FALSE)</f>
        <v>Bennelong Funds Management Ltd</v>
      </c>
      <c r="U286" s="31"/>
      <c r="V286" s="31"/>
    </row>
    <row r="287" spans="1:237" s="7" customFormat="1" x14ac:dyDescent="0.25">
      <c r="A287" s="16" t="s">
        <v>236</v>
      </c>
      <c r="B287" s="35" t="s">
        <v>123</v>
      </c>
      <c r="C287" s="32" t="s">
        <v>873</v>
      </c>
      <c r="D287" s="29">
        <f>VLOOKUP(B287,'[1]ICR Data'!$A:$E,5,FALSE)</f>
        <v>9.0000000000000011E-3</v>
      </c>
      <c r="E287" s="43" t="e">
        <f>IF(VLOOKUP($B287,'[2] Current Investment Portfolios'!$C$1:$R$65536,3)="","",VLOOKUP($B287,'[2] Current Investment Portfolios'!$C$1:$R$65536,3,FALSE))</f>
        <v>#N/A</v>
      </c>
      <c r="F287" s="43" t="e">
        <f>IF(VLOOKUP($B287,'[2] Current Investment Portfolios'!$C$1:$R$65536,10)="","",VLOOKUP($B287,'[2] Current Investment Portfolios'!$C$1:$R$65536,10,FALSE))</f>
        <v>#N/A</v>
      </c>
      <c r="G287" s="43" t="e">
        <f>IF(VLOOKUP($B287,'[2] Current Investment Portfolios'!$C$1:$R$65536,4)="","",VLOOKUP($B287,'[2] Current Investment Portfolios'!$C$1:$R$65536,4,FALSE))</f>
        <v>#N/A</v>
      </c>
      <c r="H287" s="43" t="e">
        <f>IF(VLOOKUP($B287,'[2] Current Investment Portfolios'!$C$1:$R$65536,11)="","",VLOOKUP($B287,'[2] Current Investment Portfolios'!$C$1:$R$65536,11,FALSE))</f>
        <v>#N/A</v>
      </c>
      <c r="I287" s="43" t="e">
        <f>IF(VLOOKUP($B287,'[2] Current Investment Portfolios'!$C$1:$R$65536,5)="","",VLOOKUP($B287,'[2] Current Investment Portfolios'!$C$1:$R$65536,5,FALSE))</f>
        <v>#N/A</v>
      </c>
      <c r="J287" s="43" t="e">
        <f>IF(VLOOKUP($B287,'[2] Current Investment Portfolios'!$C$1:$R$65536,12)="","",VLOOKUP($B287,'[2] Current Investment Portfolios'!$C$1:$R$65536,12,FALSE))</f>
        <v>#N/A</v>
      </c>
      <c r="K287" s="43" t="e">
        <f>IF(VLOOKUP($B287,'[2] Current Investment Portfolios'!$C$1:$R$65536,6)="","",VLOOKUP($B287,'[2] Current Investment Portfolios'!$C$1:$R$65536,6,FALSE))</f>
        <v>#N/A</v>
      </c>
      <c r="L287" s="43" t="e">
        <f>IF(VLOOKUP($B287,'[2] Current Investment Portfolios'!$C$1:$R$65536,13)="","",VLOOKUP($B287,'[2] Current Investment Portfolios'!$C$1:$R$65536,13,FALSE))</f>
        <v>#N/A</v>
      </c>
      <c r="M287" s="43" t="e">
        <f>IF(VLOOKUP($B287,'[2] Current Investment Portfolios'!$C$1:$R$65536,7)="","",VLOOKUP($B287,'[2] Current Investment Portfolios'!$C$1:$R$65536,7,FALSE))</f>
        <v>#N/A</v>
      </c>
      <c r="N287" s="43" t="e">
        <f>IF(VLOOKUP($B287,'[2] Current Investment Portfolios'!$C$1:$R$65536,14)="","",VLOOKUP($B287,'[2] Current Investment Portfolios'!$C$1:$R$65536,14,FALSE))</f>
        <v>#N/A</v>
      </c>
      <c r="O287" s="43" t="e">
        <f>IF(VLOOKUP($B287,'[2] Current Investment Portfolios'!$C$1:$R$65536,8)="","",VLOOKUP($B287,'[2] Current Investment Portfolios'!$C$1:$R$65536,8,FALSE))</f>
        <v>#N/A</v>
      </c>
      <c r="P287" s="43" t="e">
        <f>IF(VLOOKUP($B287,'[2] Current Investment Portfolios'!$C$1:$R$65536,15)="","",VLOOKUP($B287,'[2] Current Investment Portfolios'!$C$1:$R$65536,15,FALSE))</f>
        <v>#N/A</v>
      </c>
      <c r="Q287" s="43" t="e">
        <f>IF(VLOOKUP($B287,'[2] Current Investment Portfolios'!$C$1:$R$65536,9)="","",VLOOKUP($B287,'[2] Current Investment Portfolios'!$C$1:$R$65536,9,FALSE))</f>
        <v>#N/A</v>
      </c>
      <c r="R287" s="43" t="e">
        <f>IF(VLOOKUP($B287,'[2] Current Investment Portfolios'!$C$1:$R$65536,16)="","",VLOOKUP($B287,'[2] Current Investment Portfolios'!$C$1:$R$65536,16,FALSE))</f>
        <v>#N/A</v>
      </c>
      <c r="S287" s="29">
        <f>VLOOKUP(B287,'[1]BuySell Data'!$A:$E,5,FALSE)</f>
        <v>4.0000000000000001E-3</v>
      </c>
      <c r="T287" s="27" t="str">
        <f>VLOOKUP(B287,'[1]Investment Managers'!$A:$B,2,FALSE)</f>
        <v>Lazard Asset Management LLC</v>
      </c>
      <c r="U287" s="31"/>
      <c r="V287" s="31"/>
    </row>
    <row r="288" spans="1:237" s="7" customFormat="1" x14ac:dyDescent="0.25">
      <c r="A288" s="16" t="s">
        <v>1551</v>
      </c>
      <c r="B288" s="35" t="s">
        <v>434</v>
      </c>
      <c r="C288" s="32" t="s">
        <v>873</v>
      </c>
      <c r="D288" s="29" t="e">
        <f>VLOOKUP(B288,'[1]ICR Data'!$A:$E,5,FALSE)</f>
        <v>#N/A</v>
      </c>
      <c r="E288" s="43" t="str">
        <f>IF(VLOOKUP($B288,'[2] Current Investment Portfolios'!$C$1:$R$65536,3)="","",VLOOKUP($B288,'[2] Current Investment Portfolios'!$C$1:$R$65536,3,FALSE))</f>
        <v/>
      </c>
      <c r="F288" s="43" t="str">
        <f>IF(VLOOKUP($B288,'[2] Current Investment Portfolios'!$C$1:$R$65536,10)="","",VLOOKUP($B288,'[2] Current Investment Portfolios'!$C$1:$R$65536,10,FALSE))</f>
        <v/>
      </c>
      <c r="G288" s="43" t="str">
        <f>IF(VLOOKUP($B288,'[2] Current Investment Portfolios'!$C$1:$R$65536,4)="","",VLOOKUP($B288,'[2] Current Investment Portfolios'!$C$1:$R$65536,4,FALSE))</f>
        <v/>
      </c>
      <c r="H288" s="43" t="str">
        <f>IF(VLOOKUP($B288,'[2] Current Investment Portfolios'!$C$1:$R$65536,11)="","",VLOOKUP($B288,'[2] Current Investment Portfolios'!$C$1:$R$65536,11,FALSE))</f>
        <v/>
      </c>
      <c r="I288" s="43" t="str">
        <f>IF(VLOOKUP($B288,'[2] Current Investment Portfolios'!$C$1:$R$65536,5)="","",VLOOKUP($B288,'[2] Current Investment Portfolios'!$C$1:$R$65536,5,FALSE))</f>
        <v/>
      </c>
      <c r="J288" s="43" t="str">
        <f>IF(VLOOKUP($B288,'[2] Current Investment Portfolios'!$C$1:$R$65536,12)="","",VLOOKUP($B288,'[2] Current Investment Portfolios'!$C$1:$R$65536,12,FALSE))</f>
        <v/>
      </c>
      <c r="K288" s="43" t="str">
        <f>IF(VLOOKUP($B288,'[2] Current Investment Portfolios'!$C$1:$R$65536,6)="","",VLOOKUP($B288,'[2] Current Investment Portfolios'!$C$1:$R$65536,6,FALSE))</f>
        <v/>
      </c>
      <c r="L288" s="43" t="str">
        <f>IF(VLOOKUP($B288,'[2] Current Investment Portfolios'!$C$1:$R$65536,13)="","",VLOOKUP($B288,'[2] Current Investment Portfolios'!$C$1:$R$65536,13,FALSE))</f>
        <v/>
      </c>
      <c r="M288" s="43" t="str">
        <f>IF(VLOOKUP($B288,'[2] Current Investment Portfolios'!$C$1:$R$65536,7)="","",VLOOKUP($B288,'[2] Current Investment Portfolios'!$C$1:$R$65536,7,FALSE))</f>
        <v/>
      </c>
      <c r="N288" s="43" t="str">
        <f>IF(VLOOKUP($B288,'[2] Current Investment Portfolios'!$C$1:$R$65536,14)="","",VLOOKUP($B288,'[2] Current Investment Portfolios'!$C$1:$R$65536,14,FALSE))</f>
        <v/>
      </c>
      <c r="O288" s="43" t="str">
        <f>IF(VLOOKUP($B288,'[2] Current Investment Portfolios'!$C$1:$R$65536,8)="","",VLOOKUP($B288,'[2] Current Investment Portfolios'!$C$1:$R$65536,8,FALSE))</f>
        <v/>
      </c>
      <c r="P288" s="43" t="str">
        <f>IF(VLOOKUP($B288,'[2] Current Investment Portfolios'!$C$1:$R$65536,15)="","",VLOOKUP($B288,'[2] Current Investment Portfolios'!$C$1:$R$65536,15,FALSE))</f>
        <v/>
      </c>
      <c r="Q288" s="43" t="str">
        <f>IF(VLOOKUP($B288,'[2] Current Investment Portfolios'!$C$1:$R$65536,9)="","",VLOOKUP($B288,'[2] Current Investment Portfolios'!$C$1:$R$65536,9,FALSE))</f>
        <v/>
      </c>
      <c r="R288" s="43" t="str">
        <f>IF(VLOOKUP($B288,'[2] Current Investment Portfolios'!$C$1:$R$65536,16)="","",VLOOKUP($B288,'[2] Current Investment Portfolios'!$C$1:$R$65536,16,FALSE))</f>
        <v/>
      </c>
      <c r="S288" s="29" t="e">
        <f>VLOOKUP(B288,'[1]BuySell Data'!$A:$E,5,FALSE)</f>
        <v>#N/A</v>
      </c>
      <c r="T288" s="27" t="str">
        <f>VLOOKUP(B288,'[1]Investment Managers'!$A:$B,2,FALSE)</f>
        <v>Nikko AM Limited</v>
      </c>
      <c r="U288" s="31"/>
      <c r="V288" s="31"/>
    </row>
    <row r="289" spans="1:237" s="7" customFormat="1" x14ac:dyDescent="0.25">
      <c r="A289" s="16" t="s">
        <v>310</v>
      </c>
      <c r="B289" s="35" t="s">
        <v>233</v>
      </c>
      <c r="C289" s="32" t="s">
        <v>873</v>
      </c>
      <c r="D289" s="29">
        <f>VLOOKUP(B289,'[1]ICR Data'!$A:$E,5,FALSE)</f>
        <v>8.9999999999999993E-3</v>
      </c>
      <c r="E289" s="43" t="e">
        <f>IF(VLOOKUP($B289,'[2] Current Investment Portfolios'!$C$1:$R$65536,3)="","",VLOOKUP($B289,'[2] Current Investment Portfolios'!$C$1:$R$65536,3,FALSE))</f>
        <v>#N/A</v>
      </c>
      <c r="F289" s="43" t="e">
        <f>IF(VLOOKUP($B289,'[2] Current Investment Portfolios'!$C$1:$R$65536,10)="","",VLOOKUP($B289,'[2] Current Investment Portfolios'!$C$1:$R$65536,10,FALSE))</f>
        <v>#N/A</v>
      </c>
      <c r="G289" s="43" t="e">
        <f>IF(VLOOKUP($B289,'[2] Current Investment Portfolios'!$C$1:$R$65536,4)="","",VLOOKUP($B289,'[2] Current Investment Portfolios'!$C$1:$R$65536,4,FALSE))</f>
        <v>#N/A</v>
      </c>
      <c r="H289" s="43" t="e">
        <f>IF(VLOOKUP($B289,'[2] Current Investment Portfolios'!$C$1:$R$65536,11)="","",VLOOKUP($B289,'[2] Current Investment Portfolios'!$C$1:$R$65536,11,FALSE))</f>
        <v>#N/A</v>
      </c>
      <c r="I289" s="43" t="e">
        <f>IF(VLOOKUP($B289,'[2] Current Investment Portfolios'!$C$1:$R$65536,5)="","",VLOOKUP($B289,'[2] Current Investment Portfolios'!$C$1:$R$65536,5,FALSE))</f>
        <v>#N/A</v>
      </c>
      <c r="J289" s="43" t="e">
        <f>IF(VLOOKUP($B289,'[2] Current Investment Portfolios'!$C$1:$R$65536,12)="","",VLOOKUP($B289,'[2] Current Investment Portfolios'!$C$1:$R$65536,12,FALSE))</f>
        <v>#N/A</v>
      </c>
      <c r="K289" s="43" t="e">
        <f>IF(VLOOKUP($B289,'[2] Current Investment Portfolios'!$C$1:$R$65536,6)="","",VLOOKUP($B289,'[2] Current Investment Portfolios'!$C$1:$R$65536,6,FALSE))</f>
        <v>#N/A</v>
      </c>
      <c r="L289" s="43" t="e">
        <f>IF(VLOOKUP($B289,'[2] Current Investment Portfolios'!$C$1:$R$65536,13)="","",VLOOKUP($B289,'[2] Current Investment Portfolios'!$C$1:$R$65536,13,FALSE))</f>
        <v>#N/A</v>
      </c>
      <c r="M289" s="43" t="e">
        <f>IF(VLOOKUP($B289,'[2] Current Investment Portfolios'!$C$1:$R$65536,7)="","",VLOOKUP($B289,'[2] Current Investment Portfolios'!$C$1:$R$65536,7,FALSE))</f>
        <v>#N/A</v>
      </c>
      <c r="N289" s="43" t="e">
        <f>IF(VLOOKUP($B289,'[2] Current Investment Portfolios'!$C$1:$R$65536,14)="","",VLOOKUP($B289,'[2] Current Investment Portfolios'!$C$1:$R$65536,14,FALSE))</f>
        <v>#N/A</v>
      </c>
      <c r="O289" s="43" t="e">
        <f>IF(VLOOKUP($B289,'[2] Current Investment Portfolios'!$C$1:$R$65536,8)="","",VLOOKUP($B289,'[2] Current Investment Portfolios'!$C$1:$R$65536,8,FALSE))</f>
        <v>#N/A</v>
      </c>
      <c r="P289" s="43" t="e">
        <f>IF(VLOOKUP($B289,'[2] Current Investment Portfolios'!$C$1:$R$65536,15)="","",VLOOKUP($B289,'[2] Current Investment Portfolios'!$C$1:$R$65536,15,FALSE))</f>
        <v>#N/A</v>
      </c>
      <c r="Q289" s="43" t="e">
        <f>IF(VLOOKUP($B289,'[2] Current Investment Portfolios'!$C$1:$R$65536,9)="","",VLOOKUP($B289,'[2] Current Investment Portfolios'!$C$1:$R$65536,9,FALSE))</f>
        <v>#N/A</v>
      </c>
      <c r="R289" s="43" t="e">
        <f>IF(VLOOKUP($B289,'[2] Current Investment Portfolios'!$C$1:$R$65536,16)="","",VLOOKUP($B289,'[2] Current Investment Portfolios'!$C$1:$R$65536,16,FALSE))</f>
        <v>#N/A</v>
      </c>
      <c r="S289" s="29" t="e">
        <f>VLOOKUP(B289,'[1]BuySell Data'!$A:$E,5,FALSE)</f>
        <v>#N/A</v>
      </c>
      <c r="T289" s="27" t="str">
        <f>VLOOKUP(B289,'[1]Investment Managers'!$A:$B,2,FALSE)</f>
        <v>Alphinity Investment Management Pty Ltd</v>
      </c>
      <c r="U289" s="31"/>
      <c r="V289" s="31"/>
    </row>
    <row r="290" spans="1:237" s="7" customFormat="1" x14ac:dyDescent="0.25">
      <c r="A290" s="16" t="s">
        <v>1008</v>
      </c>
      <c r="B290" s="35" t="s">
        <v>72</v>
      </c>
      <c r="C290" s="32" t="s">
        <v>873</v>
      </c>
      <c r="D290" s="29">
        <f>VLOOKUP(B290,'[1]ICR Data'!$A:$E,5,FALSE)</f>
        <v>8.3000000000000001E-3</v>
      </c>
      <c r="E290" s="43" t="str">
        <f>IF(VLOOKUP($B290,'[2] Current Investment Portfolios'!$C$1:$R$65536,3)="","",VLOOKUP($B290,'[2] Current Investment Portfolios'!$C$1:$R$65536,3,FALSE))</f>
        <v/>
      </c>
      <c r="F290" s="43" t="str">
        <f>IF(VLOOKUP($B290,'[2] Current Investment Portfolios'!$C$1:$R$65536,10)="","",VLOOKUP($B290,'[2] Current Investment Portfolios'!$C$1:$R$65536,10,FALSE))</f>
        <v/>
      </c>
      <c r="G290" s="43" t="str">
        <f>IF(VLOOKUP($B290,'[2] Current Investment Portfolios'!$C$1:$R$65536,4)="","",VLOOKUP($B290,'[2] Current Investment Portfolios'!$C$1:$R$65536,4,FALSE))</f>
        <v/>
      </c>
      <c r="H290" s="43" t="str">
        <f>IF(VLOOKUP($B290,'[2] Current Investment Portfolios'!$C$1:$R$65536,11)="","",VLOOKUP($B290,'[2] Current Investment Portfolios'!$C$1:$R$65536,11,FALSE))</f>
        <v/>
      </c>
      <c r="I290" s="43" t="str">
        <f>IF(VLOOKUP($B290,'[2] Current Investment Portfolios'!$C$1:$R$65536,5)="","",VLOOKUP($B290,'[2] Current Investment Portfolios'!$C$1:$R$65536,5,FALSE))</f>
        <v/>
      </c>
      <c r="J290" s="43" t="str">
        <f>IF(VLOOKUP($B290,'[2] Current Investment Portfolios'!$C$1:$R$65536,12)="","",VLOOKUP($B290,'[2] Current Investment Portfolios'!$C$1:$R$65536,12,FALSE))</f>
        <v/>
      </c>
      <c r="K290" s="43" t="str">
        <f>IF(VLOOKUP($B290,'[2] Current Investment Portfolios'!$C$1:$R$65536,6)="","",VLOOKUP($B290,'[2] Current Investment Portfolios'!$C$1:$R$65536,6,FALSE))</f>
        <v/>
      </c>
      <c r="L290" s="43" t="str">
        <f>IF(VLOOKUP($B290,'[2] Current Investment Portfolios'!$C$1:$R$65536,13)="","",VLOOKUP($B290,'[2] Current Investment Portfolios'!$C$1:$R$65536,13,FALSE))</f>
        <v/>
      </c>
      <c r="M290" s="43" t="str">
        <f>IF(VLOOKUP($B290,'[2] Current Investment Portfolios'!$C$1:$R$65536,7)="","",VLOOKUP($B290,'[2] Current Investment Portfolios'!$C$1:$R$65536,7,FALSE))</f>
        <v/>
      </c>
      <c r="N290" s="43" t="str">
        <f>IF(VLOOKUP($B290,'[2] Current Investment Portfolios'!$C$1:$R$65536,14)="","",VLOOKUP($B290,'[2] Current Investment Portfolios'!$C$1:$R$65536,14,FALSE))</f>
        <v/>
      </c>
      <c r="O290" s="43" t="str">
        <f>IF(VLOOKUP($B290,'[2] Current Investment Portfolios'!$C$1:$R$65536,8)="","",VLOOKUP($B290,'[2] Current Investment Portfolios'!$C$1:$R$65536,8,FALSE))</f>
        <v/>
      </c>
      <c r="P290" s="43" t="str">
        <f>IF(VLOOKUP($B290,'[2] Current Investment Portfolios'!$C$1:$R$65536,15)="","",VLOOKUP($B290,'[2] Current Investment Portfolios'!$C$1:$R$65536,15,FALSE))</f>
        <v/>
      </c>
      <c r="Q290" s="43" t="str">
        <f>IF(VLOOKUP($B290,'[2] Current Investment Portfolios'!$C$1:$R$65536,9)="","",VLOOKUP($B290,'[2] Current Investment Portfolios'!$C$1:$R$65536,9,FALSE))</f>
        <v/>
      </c>
      <c r="R290" s="43" t="str">
        <f>IF(VLOOKUP($B290,'[2] Current Investment Portfolios'!$C$1:$R$65536,16)="","",VLOOKUP($B290,'[2] Current Investment Portfolios'!$C$1:$R$65536,16,FALSE))</f>
        <v/>
      </c>
      <c r="S290" s="29">
        <f>VLOOKUP(B290,'[1]BuySell Data'!$A:$E,5,FALSE)</f>
        <v>5.0000000000000001E-3</v>
      </c>
      <c r="T290" s="27" t="str">
        <f>VLOOKUP(B290,'[1]Investment Managers'!$A:$B,2,FALSE)</f>
        <v>Pendal Group Ltd</v>
      </c>
      <c r="U290" s="31"/>
      <c r="V290" s="31"/>
    </row>
    <row r="291" spans="1:237" s="7" customFormat="1" x14ac:dyDescent="0.25">
      <c r="A291" s="16" t="s">
        <v>238</v>
      </c>
      <c r="B291" s="35" t="s">
        <v>239</v>
      </c>
      <c r="C291" s="32" t="s">
        <v>873</v>
      </c>
      <c r="D291" s="29">
        <f>VLOOKUP(B291,'[1]ICR Data'!$A:$E,5,FALSE)</f>
        <v>1.1000000000000001E-2</v>
      </c>
      <c r="E291" s="43" t="str">
        <f>IF(VLOOKUP($B291,'[2] Current Investment Portfolios'!$C$1:$R$65536,3)="","",VLOOKUP($B291,'[2] Current Investment Portfolios'!$C$1:$R$65536,3,FALSE))</f>
        <v/>
      </c>
      <c r="F291" s="43" t="str">
        <f>IF(VLOOKUP($B291,'[2] Current Investment Portfolios'!$C$1:$R$65536,10)="","",VLOOKUP($B291,'[2] Current Investment Portfolios'!$C$1:$R$65536,10,FALSE))</f>
        <v/>
      </c>
      <c r="G291" s="43" t="str">
        <f>IF(VLOOKUP($B291,'[2] Current Investment Portfolios'!$C$1:$R$65536,4)="","",VLOOKUP($B291,'[2] Current Investment Portfolios'!$C$1:$R$65536,4,FALSE))</f>
        <v/>
      </c>
      <c r="H291" s="43" t="str">
        <f>IF(VLOOKUP($B291,'[2] Current Investment Portfolios'!$C$1:$R$65536,11)="","",VLOOKUP($B291,'[2] Current Investment Portfolios'!$C$1:$R$65536,11,FALSE))</f>
        <v/>
      </c>
      <c r="I291" s="43" t="str">
        <f>IF(VLOOKUP($B291,'[2] Current Investment Portfolios'!$C$1:$R$65536,5)="","",VLOOKUP($B291,'[2] Current Investment Portfolios'!$C$1:$R$65536,5,FALSE))</f>
        <v/>
      </c>
      <c r="J291" s="43" t="str">
        <f>IF(VLOOKUP($B291,'[2] Current Investment Portfolios'!$C$1:$R$65536,12)="","",VLOOKUP($B291,'[2] Current Investment Portfolios'!$C$1:$R$65536,12,FALSE))</f>
        <v/>
      </c>
      <c r="K291" s="43" t="str">
        <f>IF(VLOOKUP($B291,'[2] Current Investment Portfolios'!$C$1:$R$65536,6)="","",VLOOKUP($B291,'[2] Current Investment Portfolios'!$C$1:$R$65536,6,FALSE))</f>
        <v/>
      </c>
      <c r="L291" s="43" t="str">
        <f>IF(VLOOKUP($B291,'[2] Current Investment Portfolios'!$C$1:$R$65536,13)="","",VLOOKUP($B291,'[2] Current Investment Portfolios'!$C$1:$R$65536,13,FALSE))</f>
        <v/>
      </c>
      <c r="M291" s="43" t="str">
        <f>IF(VLOOKUP($B291,'[2] Current Investment Portfolios'!$C$1:$R$65536,7)="","",VLOOKUP($B291,'[2] Current Investment Portfolios'!$C$1:$R$65536,7,FALSE))</f>
        <v/>
      </c>
      <c r="N291" s="43" t="str">
        <f>IF(VLOOKUP($B291,'[2] Current Investment Portfolios'!$C$1:$R$65536,14)="","",VLOOKUP($B291,'[2] Current Investment Portfolios'!$C$1:$R$65536,14,FALSE))</f>
        <v/>
      </c>
      <c r="O291" s="43" t="str">
        <f>IF(VLOOKUP($B291,'[2] Current Investment Portfolios'!$C$1:$R$65536,8)="","",VLOOKUP($B291,'[2] Current Investment Portfolios'!$C$1:$R$65536,8,FALSE))</f>
        <v/>
      </c>
      <c r="P291" s="43" t="str">
        <f>IF(VLOOKUP($B291,'[2] Current Investment Portfolios'!$C$1:$R$65536,15)="","",VLOOKUP($B291,'[2] Current Investment Portfolios'!$C$1:$R$65536,15,FALSE))</f>
        <v/>
      </c>
      <c r="Q291" s="43" t="str">
        <f>IF(VLOOKUP($B291,'[2] Current Investment Portfolios'!$C$1:$R$65536,9)="","",VLOOKUP($B291,'[2] Current Investment Portfolios'!$C$1:$R$65536,9,FALSE))</f>
        <v/>
      </c>
      <c r="R291" s="43" t="str">
        <f>IF(VLOOKUP($B291,'[2] Current Investment Portfolios'!$C$1:$R$65536,16)="","",VLOOKUP($B291,'[2] Current Investment Portfolios'!$C$1:$R$65536,16,FALSE))</f>
        <v/>
      </c>
      <c r="S291" s="29">
        <f>VLOOKUP(B291,'[1]BuySell Data'!$A:$E,5,FALSE)</f>
        <v>2.3999999999999998E-3</v>
      </c>
      <c r="T291" s="27" t="str">
        <f>VLOOKUP(B291,'[1]Investment Managers'!$A:$B,2,FALSE)</f>
        <v>Perpetual Investment Management Ltd</v>
      </c>
      <c r="U291" s="31"/>
      <c r="V291" s="31"/>
    </row>
    <row r="292" spans="1:237" s="15" customFormat="1" x14ac:dyDescent="0.25">
      <c r="A292" s="97" t="s">
        <v>1353</v>
      </c>
      <c r="B292" s="65" t="s">
        <v>1352</v>
      </c>
      <c r="C292" s="32" t="s">
        <v>873</v>
      </c>
      <c r="D292" s="29">
        <f>VLOOKUP(B292,'[1]ICR Data'!$A:$E,5,FALSE)</f>
        <v>1.3000000000000001E-2</v>
      </c>
      <c r="E292" s="43" t="e">
        <f>IF(VLOOKUP($B292,'[2] Current Investment Portfolios'!$C$1:$R$65536,3)="","",VLOOKUP($B292,'[2] Current Investment Portfolios'!$C$1:$R$65536,3,FALSE))</f>
        <v>#N/A</v>
      </c>
      <c r="F292" s="43" t="e">
        <f>IF(VLOOKUP($B292,'[2] Current Investment Portfolios'!$C$1:$R$65536,10)="","",VLOOKUP($B292,'[2] Current Investment Portfolios'!$C$1:$R$65536,10,FALSE))</f>
        <v>#N/A</v>
      </c>
      <c r="G292" s="43" t="e">
        <f>IF(VLOOKUP($B292,'[2] Current Investment Portfolios'!$C$1:$R$65536,4)="","",VLOOKUP($B292,'[2] Current Investment Portfolios'!$C$1:$R$65536,4,FALSE))</f>
        <v>#N/A</v>
      </c>
      <c r="H292" s="43" t="e">
        <f>IF(VLOOKUP($B292,'[2] Current Investment Portfolios'!$C$1:$R$65536,11)="","",VLOOKUP($B292,'[2] Current Investment Portfolios'!$C$1:$R$65536,11,FALSE))</f>
        <v>#N/A</v>
      </c>
      <c r="I292" s="43" t="e">
        <f>IF(VLOOKUP($B292,'[2] Current Investment Portfolios'!$C$1:$R$65536,5)="","",VLOOKUP($B292,'[2] Current Investment Portfolios'!$C$1:$R$65536,5,FALSE))</f>
        <v>#N/A</v>
      </c>
      <c r="J292" s="43" t="e">
        <f>IF(VLOOKUP($B292,'[2] Current Investment Portfolios'!$C$1:$R$65536,12)="","",VLOOKUP($B292,'[2] Current Investment Portfolios'!$C$1:$R$65536,12,FALSE))</f>
        <v>#N/A</v>
      </c>
      <c r="K292" s="43" t="e">
        <f>IF(VLOOKUP($B292,'[2] Current Investment Portfolios'!$C$1:$R$65536,6)="","",VLOOKUP($B292,'[2] Current Investment Portfolios'!$C$1:$R$65536,6,FALSE))</f>
        <v>#N/A</v>
      </c>
      <c r="L292" s="43" t="e">
        <f>IF(VLOOKUP($B292,'[2] Current Investment Portfolios'!$C$1:$R$65536,13)="","",VLOOKUP($B292,'[2] Current Investment Portfolios'!$C$1:$R$65536,13,FALSE))</f>
        <v>#N/A</v>
      </c>
      <c r="M292" s="43" t="e">
        <f>IF(VLOOKUP($B292,'[2] Current Investment Portfolios'!$C$1:$R$65536,7)="","",VLOOKUP($B292,'[2] Current Investment Portfolios'!$C$1:$R$65536,7,FALSE))</f>
        <v>#N/A</v>
      </c>
      <c r="N292" s="43" t="e">
        <f>IF(VLOOKUP($B292,'[2] Current Investment Portfolios'!$C$1:$R$65536,14)="","",VLOOKUP($B292,'[2] Current Investment Portfolios'!$C$1:$R$65536,14,FALSE))</f>
        <v>#N/A</v>
      </c>
      <c r="O292" s="43" t="e">
        <f>IF(VLOOKUP($B292,'[2] Current Investment Portfolios'!$C$1:$R$65536,8)="","",VLOOKUP($B292,'[2] Current Investment Portfolios'!$C$1:$R$65536,8,FALSE))</f>
        <v>#N/A</v>
      </c>
      <c r="P292" s="43" t="e">
        <f>IF(VLOOKUP($B292,'[2] Current Investment Portfolios'!$C$1:$R$65536,15)="","",VLOOKUP($B292,'[2] Current Investment Portfolios'!$C$1:$R$65536,15,FALSE))</f>
        <v>#N/A</v>
      </c>
      <c r="Q292" s="43" t="e">
        <f>IF(VLOOKUP($B292,'[2] Current Investment Portfolios'!$C$1:$R$65536,9)="","",VLOOKUP($B292,'[2] Current Investment Portfolios'!$C$1:$R$65536,9,FALSE))</f>
        <v>#N/A</v>
      </c>
      <c r="R292" s="43" t="e">
        <f>IF(VLOOKUP($B292,'[2] Current Investment Portfolios'!$C$1:$R$65536,16)="","",VLOOKUP($B292,'[2] Current Investment Portfolios'!$C$1:$R$65536,16,FALSE))</f>
        <v>#N/A</v>
      </c>
      <c r="S292" s="29">
        <f>VLOOKUP(B292,'[1]BuySell Data'!$A:$E,5,FALSE)</f>
        <v>4.0000000000000001E-3</v>
      </c>
      <c r="T292" s="27" t="str">
        <f>VLOOKUP(B292,'[1]Investment Managers'!$A:$B,2,FALSE)</f>
        <v>Platypus Asset Management Pty Ltd</v>
      </c>
      <c r="U292" s="35"/>
      <c r="V292" s="35"/>
    </row>
    <row r="293" spans="1:237" s="7" customFormat="1" x14ac:dyDescent="0.25">
      <c r="A293" s="16" t="s">
        <v>464</v>
      </c>
      <c r="B293" s="35" t="s">
        <v>139</v>
      </c>
      <c r="C293" s="32" t="s">
        <v>873</v>
      </c>
      <c r="D293" s="29">
        <f>VLOOKUP(B293,'[1]ICR Data'!$A:$E,5,FALSE)</f>
        <v>1.2799999999999999E-2</v>
      </c>
      <c r="E293" s="43" t="str">
        <f>IF(VLOOKUP($B293,'[2] Current Investment Portfolios'!$C$1:$R$65536,3)="","",VLOOKUP($B293,'[2] Current Investment Portfolios'!$C$1:$R$65536,3,FALSE))</f>
        <v/>
      </c>
      <c r="F293" s="43" t="str">
        <f>IF(VLOOKUP($B293,'[2] Current Investment Portfolios'!$C$1:$R$65536,10)="","",VLOOKUP($B293,'[2] Current Investment Portfolios'!$C$1:$R$65536,10,FALSE))</f>
        <v/>
      </c>
      <c r="G293" s="43" t="str">
        <f>IF(VLOOKUP($B293,'[2] Current Investment Portfolios'!$C$1:$R$65536,4)="","",VLOOKUP($B293,'[2] Current Investment Portfolios'!$C$1:$R$65536,4,FALSE))</f>
        <v/>
      </c>
      <c r="H293" s="43" t="str">
        <f>IF(VLOOKUP($B293,'[2] Current Investment Portfolios'!$C$1:$R$65536,11)="","",VLOOKUP($B293,'[2] Current Investment Portfolios'!$C$1:$R$65536,11,FALSE))</f>
        <v/>
      </c>
      <c r="I293" s="43" t="str">
        <f>IF(VLOOKUP($B293,'[2] Current Investment Portfolios'!$C$1:$R$65536,5)="","",VLOOKUP($B293,'[2] Current Investment Portfolios'!$C$1:$R$65536,5,FALSE))</f>
        <v/>
      </c>
      <c r="J293" s="43" t="str">
        <f>IF(VLOOKUP($B293,'[2] Current Investment Portfolios'!$C$1:$R$65536,12)="","",VLOOKUP($B293,'[2] Current Investment Portfolios'!$C$1:$R$65536,12,FALSE))</f>
        <v/>
      </c>
      <c r="K293" s="43" t="str">
        <f>IF(VLOOKUP($B293,'[2] Current Investment Portfolios'!$C$1:$R$65536,6)="","",VLOOKUP($B293,'[2] Current Investment Portfolios'!$C$1:$R$65536,6,FALSE))</f>
        <v/>
      </c>
      <c r="L293" s="43" t="str">
        <f>IF(VLOOKUP($B293,'[2] Current Investment Portfolios'!$C$1:$R$65536,13)="","",VLOOKUP($B293,'[2] Current Investment Portfolios'!$C$1:$R$65536,13,FALSE))</f>
        <v/>
      </c>
      <c r="M293" s="43" t="str">
        <f>IF(VLOOKUP($B293,'[2] Current Investment Portfolios'!$C$1:$R$65536,7)="","",VLOOKUP($B293,'[2] Current Investment Portfolios'!$C$1:$R$65536,7,FALSE))</f>
        <v/>
      </c>
      <c r="N293" s="43" t="str">
        <f>IF(VLOOKUP($B293,'[2] Current Investment Portfolios'!$C$1:$R$65536,14)="","",VLOOKUP($B293,'[2] Current Investment Portfolios'!$C$1:$R$65536,14,FALSE))</f>
        <v/>
      </c>
      <c r="O293" s="43" t="str">
        <f>IF(VLOOKUP($B293,'[2] Current Investment Portfolios'!$C$1:$R$65536,8)="","",VLOOKUP($B293,'[2] Current Investment Portfolios'!$C$1:$R$65536,8,FALSE))</f>
        <v/>
      </c>
      <c r="P293" s="43" t="str">
        <f>IF(VLOOKUP($B293,'[2] Current Investment Portfolios'!$C$1:$R$65536,15)="","",VLOOKUP($B293,'[2] Current Investment Portfolios'!$C$1:$R$65536,15,FALSE))</f>
        <v/>
      </c>
      <c r="Q293" s="43" t="str">
        <f>IF(VLOOKUP($B293,'[2] Current Investment Portfolios'!$C$1:$R$65536,9)="","",VLOOKUP($B293,'[2] Current Investment Portfolios'!$C$1:$R$65536,9,FALSE))</f>
        <v/>
      </c>
      <c r="R293" s="43" t="str">
        <f>IF(VLOOKUP($B293,'[2] Current Investment Portfolios'!$C$1:$R$65536,16)="","",VLOOKUP($B293,'[2] Current Investment Portfolios'!$C$1:$R$65536,16,FALSE))</f>
        <v/>
      </c>
      <c r="S293" s="29">
        <f>VLOOKUP(B293,'[1]BuySell Data'!$A:$E,5,FALSE)</f>
        <v>5.0000000000000001E-3</v>
      </c>
      <c r="T293" s="27" t="str">
        <f>VLOOKUP(B293,'[1]Investment Managers'!$A:$B,2,FALSE)</f>
        <v>Russell Investment Management Limited</v>
      </c>
      <c r="U293" s="31"/>
      <c r="V293" s="31"/>
    </row>
    <row r="294" spans="1:237" s="7" customFormat="1" x14ac:dyDescent="0.25">
      <c r="A294" s="52" t="s">
        <v>287</v>
      </c>
      <c r="B294" s="28"/>
      <c r="C294" s="29"/>
      <c r="D294" s="29"/>
      <c r="E294" s="43"/>
      <c r="F294" s="43"/>
      <c r="G294" s="43"/>
      <c r="H294" s="43"/>
      <c r="I294" s="43"/>
      <c r="J294" s="43"/>
      <c r="K294" s="43"/>
      <c r="L294" s="43"/>
      <c r="M294" s="43"/>
      <c r="N294" s="43"/>
      <c r="O294" s="43"/>
      <c r="P294" s="43"/>
      <c r="Q294" s="43"/>
      <c r="R294" s="43"/>
      <c r="S294" s="29"/>
      <c r="T294" s="27"/>
      <c r="U294" s="31"/>
      <c r="V294" s="31"/>
    </row>
    <row r="295" spans="1:237" s="7" customFormat="1" x14ac:dyDescent="0.25">
      <c r="A295" s="16" t="s">
        <v>1031</v>
      </c>
      <c r="B295" s="35" t="s">
        <v>109</v>
      </c>
      <c r="C295" s="32" t="s">
        <v>873</v>
      </c>
      <c r="D295" s="29">
        <f>VLOOKUP(B295,'[1]ICR Data'!$A:$E,5,FALSE)</f>
        <v>9.4999999999999998E-3</v>
      </c>
      <c r="E295" s="43" t="e">
        <f>IF(VLOOKUP($B295,'[2] Current Investment Portfolios'!$C$1:$R$65536,3)="","",VLOOKUP($B295,'[2] Current Investment Portfolios'!$C$1:$R$65536,3,FALSE))</f>
        <v>#N/A</v>
      </c>
      <c r="F295" s="43" t="e">
        <f>IF(VLOOKUP($B295,'[2] Current Investment Portfolios'!$C$1:$R$65536,10)="","",VLOOKUP($B295,'[2] Current Investment Portfolios'!$C$1:$R$65536,10,FALSE))</f>
        <v>#N/A</v>
      </c>
      <c r="G295" s="43" t="e">
        <f>IF(VLOOKUP($B295,'[2] Current Investment Portfolios'!$C$1:$R$65536,4)="","",VLOOKUP($B295,'[2] Current Investment Portfolios'!$C$1:$R$65536,4,FALSE))</f>
        <v>#N/A</v>
      </c>
      <c r="H295" s="43" t="e">
        <f>IF(VLOOKUP($B295,'[2] Current Investment Portfolios'!$C$1:$R$65536,11)="","",VLOOKUP($B295,'[2] Current Investment Portfolios'!$C$1:$R$65536,11,FALSE))</f>
        <v>#N/A</v>
      </c>
      <c r="I295" s="43" t="e">
        <f>IF(VLOOKUP($B295,'[2] Current Investment Portfolios'!$C$1:$R$65536,5)="","",VLOOKUP($B295,'[2] Current Investment Portfolios'!$C$1:$R$65536,5,FALSE))</f>
        <v>#N/A</v>
      </c>
      <c r="J295" s="43" t="e">
        <f>IF(VLOOKUP($B295,'[2] Current Investment Portfolios'!$C$1:$R$65536,12)="","",VLOOKUP($B295,'[2] Current Investment Portfolios'!$C$1:$R$65536,12,FALSE))</f>
        <v>#N/A</v>
      </c>
      <c r="K295" s="43" t="e">
        <f>IF(VLOOKUP($B295,'[2] Current Investment Portfolios'!$C$1:$R$65536,6)="","",VLOOKUP($B295,'[2] Current Investment Portfolios'!$C$1:$R$65536,6,FALSE))</f>
        <v>#N/A</v>
      </c>
      <c r="L295" s="43" t="e">
        <f>IF(VLOOKUP($B295,'[2] Current Investment Portfolios'!$C$1:$R$65536,13)="","",VLOOKUP($B295,'[2] Current Investment Portfolios'!$C$1:$R$65536,13,FALSE))</f>
        <v>#N/A</v>
      </c>
      <c r="M295" s="43" t="e">
        <f>IF(VLOOKUP($B295,'[2] Current Investment Portfolios'!$C$1:$R$65536,7)="","",VLOOKUP($B295,'[2] Current Investment Portfolios'!$C$1:$R$65536,7,FALSE))</f>
        <v>#N/A</v>
      </c>
      <c r="N295" s="43" t="e">
        <f>IF(VLOOKUP($B295,'[2] Current Investment Portfolios'!$C$1:$R$65536,14)="","",VLOOKUP($B295,'[2] Current Investment Portfolios'!$C$1:$R$65536,14,FALSE))</f>
        <v>#N/A</v>
      </c>
      <c r="O295" s="43" t="e">
        <f>IF(VLOOKUP($B295,'[2] Current Investment Portfolios'!$C$1:$R$65536,8)="","",VLOOKUP($B295,'[2] Current Investment Portfolios'!$C$1:$R$65536,8,FALSE))</f>
        <v>#N/A</v>
      </c>
      <c r="P295" s="43" t="e">
        <f>IF(VLOOKUP($B295,'[2] Current Investment Portfolios'!$C$1:$R$65536,15)="","",VLOOKUP($B295,'[2] Current Investment Portfolios'!$C$1:$R$65536,15,FALSE))</f>
        <v>#N/A</v>
      </c>
      <c r="Q295" s="43" t="e">
        <f>IF(VLOOKUP($B295,'[2] Current Investment Portfolios'!$C$1:$R$65536,9)="","",VLOOKUP($B295,'[2] Current Investment Portfolios'!$C$1:$R$65536,9,FALSE))</f>
        <v>#N/A</v>
      </c>
      <c r="R295" s="43" t="e">
        <f>IF(VLOOKUP($B295,'[2] Current Investment Portfolios'!$C$1:$R$65536,16)="","",VLOOKUP($B295,'[2] Current Investment Portfolios'!$C$1:$R$65536,16,FALSE))</f>
        <v>#N/A</v>
      </c>
      <c r="S295" s="29">
        <f>VLOOKUP(B295,'[1]BuySell Data'!$A:$E,5,FALSE)</f>
        <v>4.0000000000000001E-3</v>
      </c>
      <c r="T295" s="27" t="str">
        <f>VLOOKUP(B295,'[1]Investment Managers'!$A:$B,2,FALSE)</f>
        <v>Alphinity Investment Management Pty Ltd</v>
      </c>
      <c r="U295" s="31"/>
      <c r="V295" s="31"/>
    </row>
    <row r="296" spans="1:237" s="7" customFormat="1" x14ac:dyDescent="0.25">
      <c r="A296" s="16" t="s">
        <v>405</v>
      </c>
      <c r="B296" s="35" t="s">
        <v>316</v>
      </c>
      <c r="C296" s="32" t="s">
        <v>873</v>
      </c>
      <c r="D296" s="29">
        <f>VLOOKUP(B296,'[1]ICR Data'!$A:$E,5,FALSE)</f>
        <v>1.1000000000000001E-2</v>
      </c>
      <c r="E296" s="43" t="e">
        <f>IF(VLOOKUP($B296,'[2] Current Investment Portfolios'!$C$1:$R$65536,3)="","",VLOOKUP($B296,'[2] Current Investment Portfolios'!$C$1:$R$65536,3,FALSE))</f>
        <v>#N/A</v>
      </c>
      <c r="F296" s="43" t="e">
        <f>IF(VLOOKUP($B296,'[2] Current Investment Portfolios'!$C$1:$R$65536,10)="","",VLOOKUP($B296,'[2] Current Investment Portfolios'!$C$1:$R$65536,10,FALSE))</f>
        <v>#N/A</v>
      </c>
      <c r="G296" s="43" t="e">
        <f>IF(VLOOKUP($B296,'[2] Current Investment Portfolios'!$C$1:$R$65536,4)="","",VLOOKUP($B296,'[2] Current Investment Portfolios'!$C$1:$R$65536,4,FALSE))</f>
        <v>#N/A</v>
      </c>
      <c r="H296" s="43" t="e">
        <f>IF(VLOOKUP($B296,'[2] Current Investment Portfolios'!$C$1:$R$65536,11)="","",VLOOKUP($B296,'[2] Current Investment Portfolios'!$C$1:$R$65536,11,FALSE))</f>
        <v>#N/A</v>
      </c>
      <c r="I296" s="43" t="e">
        <f>IF(VLOOKUP($B296,'[2] Current Investment Portfolios'!$C$1:$R$65536,5)="","",VLOOKUP($B296,'[2] Current Investment Portfolios'!$C$1:$R$65536,5,FALSE))</f>
        <v>#N/A</v>
      </c>
      <c r="J296" s="43" t="e">
        <f>IF(VLOOKUP($B296,'[2] Current Investment Portfolios'!$C$1:$R$65536,12)="","",VLOOKUP($B296,'[2] Current Investment Portfolios'!$C$1:$R$65536,12,FALSE))</f>
        <v>#N/A</v>
      </c>
      <c r="K296" s="43" t="e">
        <f>IF(VLOOKUP($B296,'[2] Current Investment Portfolios'!$C$1:$R$65536,6)="","",VLOOKUP($B296,'[2] Current Investment Portfolios'!$C$1:$R$65536,6,FALSE))</f>
        <v>#N/A</v>
      </c>
      <c r="L296" s="43" t="e">
        <f>IF(VLOOKUP($B296,'[2] Current Investment Portfolios'!$C$1:$R$65536,13)="","",VLOOKUP($B296,'[2] Current Investment Portfolios'!$C$1:$R$65536,13,FALSE))</f>
        <v>#N/A</v>
      </c>
      <c r="M296" s="43" t="e">
        <f>IF(VLOOKUP($B296,'[2] Current Investment Portfolios'!$C$1:$R$65536,7)="","",VLOOKUP($B296,'[2] Current Investment Portfolios'!$C$1:$R$65536,7,FALSE))</f>
        <v>#N/A</v>
      </c>
      <c r="N296" s="43" t="e">
        <f>IF(VLOOKUP($B296,'[2] Current Investment Portfolios'!$C$1:$R$65536,14)="","",VLOOKUP($B296,'[2] Current Investment Portfolios'!$C$1:$R$65536,14,FALSE))</f>
        <v>#N/A</v>
      </c>
      <c r="O296" s="43" t="e">
        <f>IF(VLOOKUP($B296,'[2] Current Investment Portfolios'!$C$1:$R$65536,8)="","",VLOOKUP($B296,'[2] Current Investment Portfolios'!$C$1:$R$65536,8,FALSE))</f>
        <v>#N/A</v>
      </c>
      <c r="P296" s="43" t="e">
        <f>IF(VLOOKUP($B296,'[2] Current Investment Portfolios'!$C$1:$R$65536,15)="","",VLOOKUP($B296,'[2] Current Investment Portfolios'!$C$1:$R$65536,15,FALSE))</f>
        <v>#N/A</v>
      </c>
      <c r="Q296" s="43" t="e">
        <f>IF(VLOOKUP($B296,'[2] Current Investment Portfolios'!$C$1:$R$65536,9)="","",VLOOKUP($B296,'[2] Current Investment Portfolios'!$C$1:$R$65536,9,FALSE))</f>
        <v>#N/A</v>
      </c>
      <c r="R296" s="43" t="e">
        <f>IF(VLOOKUP($B296,'[2] Current Investment Portfolios'!$C$1:$R$65536,16)="","",VLOOKUP($B296,'[2] Current Investment Portfolios'!$C$1:$R$65536,16,FALSE))</f>
        <v>#N/A</v>
      </c>
      <c r="S296" s="29">
        <f>VLOOKUP(B296,'[1]BuySell Data'!$A:$E,5,FALSE)</f>
        <v>3.0000000000000001E-3</v>
      </c>
      <c r="T296" s="27" t="str">
        <f>VLOOKUP(B296,'[1]Investment Managers'!$A:$B,2,FALSE)</f>
        <v>Australian Ethical Investment Ltd</v>
      </c>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31"/>
      <c r="GY296" s="31"/>
      <c r="GZ296" s="31"/>
      <c r="HA296" s="31"/>
      <c r="HB296" s="31"/>
      <c r="HC296" s="31"/>
      <c r="HD296" s="31"/>
      <c r="HE296" s="31"/>
      <c r="HF296" s="31"/>
      <c r="HG296" s="31"/>
      <c r="HH296" s="31"/>
      <c r="HI296" s="31"/>
      <c r="HJ296" s="31"/>
      <c r="HK296" s="31"/>
      <c r="HL296" s="31"/>
      <c r="HM296" s="31"/>
      <c r="HN296" s="31"/>
      <c r="HO296" s="31"/>
      <c r="HP296" s="31"/>
      <c r="HQ296" s="31"/>
      <c r="HR296" s="31"/>
      <c r="HS296" s="31"/>
      <c r="HT296" s="31"/>
      <c r="HU296" s="31"/>
      <c r="HV296" s="31"/>
      <c r="HW296" s="31"/>
      <c r="HX296" s="31"/>
      <c r="HY296" s="31"/>
      <c r="HZ296" s="31"/>
      <c r="IA296" s="31"/>
      <c r="IB296" s="31"/>
      <c r="IC296" s="31"/>
    </row>
    <row r="297" spans="1:237" s="7" customFormat="1" x14ac:dyDescent="0.25">
      <c r="A297" s="16" t="s">
        <v>406</v>
      </c>
      <c r="B297" s="35" t="s">
        <v>315</v>
      </c>
      <c r="C297" s="32" t="s">
        <v>873</v>
      </c>
      <c r="D297" s="29">
        <f>VLOOKUP(B297,'[1]ICR Data'!$A:$E,5,FALSE)</f>
        <v>9.4999999999999998E-3</v>
      </c>
      <c r="E297" s="43" t="e">
        <f>IF(VLOOKUP($B297,'[2] Current Investment Portfolios'!$C$1:$R$65536,3)="","",VLOOKUP($B297,'[2] Current Investment Portfolios'!$C$1:$R$65536,3,FALSE))</f>
        <v>#N/A</v>
      </c>
      <c r="F297" s="43" t="e">
        <f>IF(VLOOKUP($B297,'[2] Current Investment Portfolios'!$C$1:$R$65536,10)="","",VLOOKUP($B297,'[2] Current Investment Portfolios'!$C$1:$R$65536,10,FALSE))</f>
        <v>#N/A</v>
      </c>
      <c r="G297" s="43" t="e">
        <f>IF(VLOOKUP($B297,'[2] Current Investment Portfolios'!$C$1:$R$65536,4)="","",VLOOKUP($B297,'[2] Current Investment Portfolios'!$C$1:$R$65536,4,FALSE))</f>
        <v>#N/A</v>
      </c>
      <c r="H297" s="43" t="e">
        <f>IF(VLOOKUP($B297,'[2] Current Investment Portfolios'!$C$1:$R$65536,11)="","",VLOOKUP($B297,'[2] Current Investment Portfolios'!$C$1:$R$65536,11,FALSE))</f>
        <v>#N/A</v>
      </c>
      <c r="I297" s="43" t="e">
        <f>IF(VLOOKUP($B297,'[2] Current Investment Portfolios'!$C$1:$R$65536,5)="","",VLOOKUP($B297,'[2] Current Investment Portfolios'!$C$1:$R$65536,5,FALSE))</f>
        <v>#N/A</v>
      </c>
      <c r="J297" s="43" t="e">
        <f>IF(VLOOKUP($B297,'[2] Current Investment Portfolios'!$C$1:$R$65536,12)="","",VLOOKUP($B297,'[2] Current Investment Portfolios'!$C$1:$R$65536,12,FALSE))</f>
        <v>#N/A</v>
      </c>
      <c r="K297" s="43" t="e">
        <f>IF(VLOOKUP($B297,'[2] Current Investment Portfolios'!$C$1:$R$65536,6)="","",VLOOKUP($B297,'[2] Current Investment Portfolios'!$C$1:$R$65536,6,FALSE))</f>
        <v>#N/A</v>
      </c>
      <c r="L297" s="43" t="e">
        <f>IF(VLOOKUP($B297,'[2] Current Investment Portfolios'!$C$1:$R$65536,13)="","",VLOOKUP($B297,'[2] Current Investment Portfolios'!$C$1:$R$65536,13,FALSE))</f>
        <v>#N/A</v>
      </c>
      <c r="M297" s="43" t="e">
        <f>IF(VLOOKUP($B297,'[2] Current Investment Portfolios'!$C$1:$R$65536,7)="","",VLOOKUP($B297,'[2] Current Investment Portfolios'!$C$1:$R$65536,7,FALSE))</f>
        <v>#N/A</v>
      </c>
      <c r="N297" s="43" t="e">
        <f>IF(VLOOKUP($B297,'[2] Current Investment Portfolios'!$C$1:$R$65536,14)="","",VLOOKUP($B297,'[2] Current Investment Portfolios'!$C$1:$R$65536,14,FALSE))</f>
        <v>#N/A</v>
      </c>
      <c r="O297" s="43" t="e">
        <f>IF(VLOOKUP($B297,'[2] Current Investment Portfolios'!$C$1:$R$65536,8)="","",VLOOKUP($B297,'[2] Current Investment Portfolios'!$C$1:$R$65536,8,FALSE))</f>
        <v>#N/A</v>
      </c>
      <c r="P297" s="43" t="e">
        <f>IF(VLOOKUP($B297,'[2] Current Investment Portfolios'!$C$1:$R$65536,15)="","",VLOOKUP($B297,'[2] Current Investment Portfolios'!$C$1:$R$65536,15,FALSE))</f>
        <v>#N/A</v>
      </c>
      <c r="Q297" s="43" t="e">
        <f>IF(VLOOKUP($B297,'[2] Current Investment Portfolios'!$C$1:$R$65536,9)="","",VLOOKUP($B297,'[2] Current Investment Portfolios'!$C$1:$R$65536,9,FALSE))</f>
        <v>#N/A</v>
      </c>
      <c r="R297" s="43" t="e">
        <f>IF(VLOOKUP($B297,'[2] Current Investment Portfolios'!$C$1:$R$65536,16)="","",VLOOKUP($B297,'[2] Current Investment Portfolios'!$C$1:$R$65536,16,FALSE))</f>
        <v>#N/A</v>
      </c>
      <c r="S297" s="29">
        <f>VLOOKUP(B297,'[1]BuySell Data'!$A:$E,5,FALSE)</f>
        <v>1E-3</v>
      </c>
      <c r="T297" s="27" t="str">
        <f>VLOOKUP(B297,'[1]Investment Managers'!$A:$B,2,FALSE)</f>
        <v>Australian Ethical Investment Ltd</v>
      </c>
      <c r="U297" s="31"/>
      <c r="V297" s="31"/>
    </row>
    <row r="298" spans="1:237" s="7" customFormat="1" x14ac:dyDescent="0.25">
      <c r="A298" s="16" t="s">
        <v>311</v>
      </c>
      <c r="B298" s="35" t="s">
        <v>232</v>
      </c>
      <c r="C298" s="32" t="s">
        <v>873</v>
      </c>
      <c r="D298" s="29">
        <f>VLOOKUP(B298,'[1]ICR Data'!$A:$E,5,FALSE)</f>
        <v>9.4999999999999998E-3</v>
      </c>
      <c r="E298" s="43" t="e">
        <f>IF(VLOOKUP($B298,'[2] Current Investment Portfolios'!$C$1:$R$65536,3)="","",VLOOKUP($B298,'[2] Current Investment Portfolios'!$C$1:$R$65536,3,FALSE))</f>
        <v>#N/A</v>
      </c>
      <c r="F298" s="43" t="e">
        <f>IF(VLOOKUP($B298,'[2] Current Investment Portfolios'!$C$1:$R$65536,10)="","",VLOOKUP($B298,'[2] Current Investment Portfolios'!$C$1:$R$65536,10,FALSE))</f>
        <v>#N/A</v>
      </c>
      <c r="G298" s="43" t="e">
        <f>IF(VLOOKUP($B298,'[2] Current Investment Portfolios'!$C$1:$R$65536,4)="","",VLOOKUP($B298,'[2] Current Investment Portfolios'!$C$1:$R$65536,4,FALSE))</f>
        <v>#N/A</v>
      </c>
      <c r="H298" s="43" t="e">
        <f>IF(VLOOKUP($B298,'[2] Current Investment Portfolios'!$C$1:$R$65536,11)="","",VLOOKUP($B298,'[2] Current Investment Portfolios'!$C$1:$R$65536,11,FALSE))</f>
        <v>#N/A</v>
      </c>
      <c r="I298" s="43" t="e">
        <f>IF(VLOOKUP($B298,'[2] Current Investment Portfolios'!$C$1:$R$65536,5)="","",VLOOKUP($B298,'[2] Current Investment Portfolios'!$C$1:$R$65536,5,FALSE))</f>
        <v>#N/A</v>
      </c>
      <c r="J298" s="43" t="e">
        <f>IF(VLOOKUP($B298,'[2] Current Investment Portfolios'!$C$1:$R$65536,12)="","",VLOOKUP($B298,'[2] Current Investment Portfolios'!$C$1:$R$65536,12,FALSE))</f>
        <v>#N/A</v>
      </c>
      <c r="K298" s="43" t="e">
        <f>IF(VLOOKUP($B298,'[2] Current Investment Portfolios'!$C$1:$R$65536,6)="","",VLOOKUP($B298,'[2] Current Investment Portfolios'!$C$1:$R$65536,6,FALSE))</f>
        <v>#N/A</v>
      </c>
      <c r="L298" s="43" t="e">
        <f>IF(VLOOKUP($B298,'[2] Current Investment Portfolios'!$C$1:$R$65536,13)="","",VLOOKUP($B298,'[2] Current Investment Portfolios'!$C$1:$R$65536,13,FALSE))</f>
        <v>#N/A</v>
      </c>
      <c r="M298" s="43" t="e">
        <f>IF(VLOOKUP($B298,'[2] Current Investment Portfolios'!$C$1:$R$65536,7)="","",VLOOKUP($B298,'[2] Current Investment Portfolios'!$C$1:$R$65536,7,FALSE))</f>
        <v>#N/A</v>
      </c>
      <c r="N298" s="43" t="e">
        <f>IF(VLOOKUP($B298,'[2] Current Investment Portfolios'!$C$1:$R$65536,14)="","",VLOOKUP($B298,'[2] Current Investment Portfolios'!$C$1:$R$65536,14,FALSE))</f>
        <v>#N/A</v>
      </c>
      <c r="O298" s="43" t="e">
        <f>IF(VLOOKUP($B298,'[2] Current Investment Portfolios'!$C$1:$R$65536,8)="","",VLOOKUP($B298,'[2] Current Investment Portfolios'!$C$1:$R$65536,8,FALSE))</f>
        <v>#N/A</v>
      </c>
      <c r="P298" s="43" t="e">
        <f>IF(VLOOKUP($B298,'[2] Current Investment Portfolios'!$C$1:$R$65536,15)="","",VLOOKUP($B298,'[2] Current Investment Portfolios'!$C$1:$R$65536,15,FALSE))</f>
        <v>#N/A</v>
      </c>
      <c r="Q298" s="43" t="e">
        <f>IF(VLOOKUP($B298,'[2] Current Investment Portfolios'!$C$1:$R$65536,9)="","",VLOOKUP($B298,'[2] Current Investment Portfolios'!$C$1:$R$65536,9,FALSE))</f>
        <v>#N/A</v>
      </c>
      <c r="R298" s="43" t="e">
        <f>IF(VLOOKUP($B298,'[2] Current Investment Portfolios'!$C$1:$R$65536,16)="","",VLOOKUP($B298,'[2] Current Investment Portfolios'!$C$1:$R$65536,16,FALSE))</f>
        <v>#N/A</v>
      </c>
      <c r="S298" s="29">
        <f>VLOOKUP(B298,'[1]BuySell Data'!$A:$E,5,FALSE)</f>
        <v>5.1999999999999998E-3</v>
      </c>
      <c r="T298" s="27" t="str">
        <f>VLOOKUP(B298,'[1]Investment Managers'!$A:$B,2,FALSE)</f>
        <v>Alphinity Investment Management Pty Ltd</v>
      </c>
      <c r="U298" s="31"/>
      <c r="V298" s="31"/>
    </row>
    <row r="299" spans="1:237" s="7" customFormat="1" x14ac:dyDescent="0.25">
      <c r="A299" s="16" t="s">
        <v>1549</v>
      </c>
      <c r="B299" s="35" t="s">
        <v>24</v>
      </c>
      <c r="C299" s="32" t="s">
        <v>873</v>
      </c>
      <c r="D299" s="29">
        <f>VLOOKUP(B299,'[1]ICR Data'!$A:$E,5,FALSE)</f>
        <v>9.4999999999999998E-3</v>
      </c>
      <c r="E299" s="43" t="str">
        <f>IF(VLOOKUP($B299,'[2] Current Investment Portfolios'!$C$1:$R$65536,3)="","",VLOOKUP($B299,'[2] Current Investment Portfolios'!$C$1:$R$65536,3,FALSE))</f>
        <v/>
      </c>
      <c r="F299" s="43" t="str">
        <f>IF(VLOOKUP($B299,'[2] Current Investment Portfolios'!$C$1:$R$65536,10)="","",VLOOKUP($B299,'[2] Current Investment Portfolios'!$C$1:$R$65536,10,FALSE))</f>
        <v/>
      </c>
      <c r="G299" s="43" t="str">
        <f>IF(VLOOKUP($B299,'[2] Current Investment Portfolios'!$C$1:$R$65536,4)="","",VLOOKUP($B299,'[2] Current Investment Portfolios'!$C$1:$R$65536,4,FALSE))</f>
        <v/>
      </c>
      <c r="H299" s="43" t="str">
        <f>IF(VLOOKUP($B299,'[2] Current Investment Portfolios'!$C$1:$R$65536,11)="","",VLOOKUP($B299,'[2] Current Investment Portfolios'!$C$1:$R$65536,11,FALSE))</f>
        <v/>
      </c>
      <c r="I299" s="43" t="str">
        <f>IF(VLOOKUP($B299,'[2] Current Investment Portfolios'!$C$1:$R$65536,5)="","",VLOOKUP($B299,'[2] Current Investment Portfolios'!$C$1:$R$65536,5,FALSE))</f>
        <v/>
      </c>
      <c r="J299" s="43" t="str">
        <f>IF(VLOOKUP($B299,'[2] Current Investment Portfolios'!$C$1:$R$65536,12)="","",VLOOKUP($B299,'[2] Current Investment Portfolios'!$C$1:$R$65536,12,FALSE))</f>
        <v/>
      </c>
      <c r="K299" s="43" t="str">
        <f>IF(VLOOKUP($B299,'[2] Current Investment Portfolios'!$C$1:$R$65536,6)="","",VLOOKUP($B299,'[2] Current Investment Portfolios'!$C$1:$R$65536,6,FALSE))</f>
        <v/>
      </c>
      <c r="L299" s="43" t="str">
        <f>IF(VLOOKUP($B299,'[2] Current Investment Portfolios'!$C$1:$R$65536,13)="","",VLOOKUP($B299,'[2] Current Investment Portfolios'!$C$1:$R$65536,13,FALSE))</f>
        <v/>
      </c>
      <c r="M299" s="43" t="str">
        <f>IF(VLOOKUP($B299,'[2] Current Investment Portfolios'!$C$1:$R$65536,7)="","",VLOOKUP($B299,'[2] Current Investment Portfolios'!$C$1:$R$65536,7,FALSE))</f>
        <v/>
      </c>
      <c r="N299" s="43" t="str">
        <f>IF(VLOOKUP($B299,'[2] Current Investment Portfolios'!$C$1:$R$65536,14)="","",VLOOKUP($B299,'[2] Current Investment Portfolios'!$C$1:$R$65536,14,FALSE))</f>
        <v/>
      </c>
      <c r="O299" s="43" t="str">
        <f>IF(VLOOKUP($B299,'[2] Current Investment Portfolios'!$C$1:$R$65536,8)="","",VLOOKUP($B299,'[2] Current Investment Portfolios'!$C$1:$R$65536,8,FALSE))</f>
        <v/>
      </c>
      <c r="P299" s="43" t="str">
        <f>IF(VLOOKUP($B299,'[2] Current Investment Portfolios'!$C$1:$R$65536,15)="","",VLOOKUP($B299,'[2] Current Investment Portfolios'!$C$1:$R$65536,15,FALSE))</f>
        <v/>
      </c>
      <c r="Q299" s="43" t="str">
        <f>IF(VLOOKUP($B299,'[2] Current Investment Portfolios'!$C$1:$R$65536,9)="","",VLOOKUP($B299,'[2] Current Investment Portfolios'!$C$1:$R$65536,9,FALSE))</f>
        <v/>
      </c>
      <c r="R299" s="43" t="str">
        <f>IF(VLOOKUP($B299,'[2] Current Investment Portfolios'!$C$1:$R$65536,16)="","",VLOOKUP($B299,'[2] Current Investment Portfolios'!$C$1:$R$65536,16,FALSE))</f>
        <v/>
      </c>
      <c r="S299" s="29">
        <f>VLOOKUP(B299,'[1]BuySell Data'!$A:$E,5,FALSE)</f>
        <v>5.0000000000000001E-3</v>
      </c>
      <c r="T299" s="27" t="str">
        <f>VLOOKUP(B299,'[1]Investment Managers'!$A:$B,2,FALSE)</f>
        <v>Pendal Group Ltd</v>
      </c>
      <c r="U299" s="31"/>
      <c r="V299" s="31"/>
    </row>
    <row r="300" spans="1:237" s="7" customFormat="1" x14ac:dyDescent="0.25">
      <c r="A300" s="16" t="s">
        <v>159</v>
      </c>
      <c r="B300" s="51" t="s">
        <v>71</v>
      </c>
      <c r="C300" s="32" t="s">
        <v>873</v>
      </c>
      <c r="D300" s="29">
        <f>VLOOKUP(B300,'[1]ICR Data'!$A:$E,5,FALSE)</f>
        <v>1.18E-2</v>
      </c>
      <c r="E300" s="43" t="str">
        <f>IF(VLOOKUP($B300,'[2] Current Investment Portfolios'!$C$1:$R$65536,3)="","",VLOOKUP($B300,'[2] Current Investment Portfolios'!$C$1:$R$65536,3,FALSE))</f>
        <v/>
      </c>
      <c r="F300" s="43" t="str">
        <f>IF(VLOOKUP($B300,'[2] Current Investment Portfolios'!$C$1:$R$65536,10)="","",VLOOKUP($B300,'[2] Current Investment Portfolios'!$C$1:$R$65536,10,FALSE))</f>
        <v/>
      </c>
      <c r="G300" s="43" t="str">
        <f>IF(VLOOKUP($B300,'[2] Current Investment Portfolios'!$C$1:$R$65536,4)="","",VLOOKUP($B300,'[2] Current Investment Portfolios'!$C$1:$R$65536,4,FALSE))</f>
        <v/>
      </c>
      <c r="H300" s="43" t="str">
        <f>IF(VLOOKUP($B300,'[2] Current Investment Portfolios'!$C$1:$R$65536,11)="","",VLOOKUP($B300,'[2] Current Investment Portfolios'!$C$1:$R$65536,11,FALSE))</f>
        <v/>
      </c>
      <c r="I300" s="43" t="str">
        <f>IF(VLOOKUP($B300,'[2] Current Investment Portfolios'!$C$1:$R$65536,5)="","",VLOOKUP($B300,'[2] Current Investment Portfolios'!$C$1:$R$65536,5,FALSE))</f>
        <v/>
      </c>
      <c r="J300" s="43" t="str">
        <f>IF(VLOOKUP($B300,'[2] Current Investment Portfolios'!$C$1:$R$65536,12)="","",VLOOKUP($B300,'[2] Current Investment Portfolios'!$C$1:$R$65536,12,FALSE))</f>
        <v/>
      </c>
      <c r="K300" s="43" t="str">
        <f>IF(VLOOKUP($B300,'[2] Current Investment Portfolios'!$C$1:$R$65536,6)="","",VLOOKUP($B300,'[2] Current Investment Portfolios'!$C$1:$R$65536,6,FALSE))</f>
        <v/>
      </c>
      <c r="L300" s="43" t="str">
        <f>IF(VLOOKUP($B300,'[2] Current Investment Portfolios'!$C$1:$R$65536,13)="","",VLOOKUP($B300,'[2] Current Investment Portfolios'!$C$1:$R$65536,13,FALSE))</f>
        <v/>
      </c>
      <c r="M300" s="43" t="str">
        <f>IF(VLOOKUP($B300,'[2] Current Investment Portfolios'!$C$1:$R$65536,7)="","",VLOOKUP($B300,'[2] Current Investment Portfolios'!$C$1:$R$65536,7,FALSE))</f>
        <v/>
      </c>
      <c r="N300" s="43" t="str">
        <f>IF(VLOOKUP($B300,'[2] Current Investment Portfolios'!$C$1:$R$65536,14)="","",VLOOKUP($B300,'[2] Current Investment Portfolios'!$C$1:$R$65536,14,FALSE))</f>
        <v/>
      </c>
      <c r="O300" s="43" t="str">
        <f>IF(VLOOKUP($B300,'[2] Current Investment Portfolios'!$C$1:$R$65536,8)="","",VLOOKUP($B300,'[2] Current Investment Portfolios'!$C$1:$R$65536,8,FALSE))</f>
        <v/>
      </c>
      <c r="P300" s="43" t="str">
        <f>IF(VLOOKUP($B300,'[2] Current Investment Portfolios'!$C$1:$R$65536,15)="","",VLOOKUP($B300,'[2] Current Investment Portfolios'!$C$1:$R$65536,15,FALSE))</f>
        <v/>
      </c>
      <c r="Q300" s="43" t="str">
        <f>IF(VLOOKUP($B300,'[2] Current Investment Portfolios'!$C$1:$R$65536,9)="","",VLOOKUP($B300,'[2] Current Investment Portfolios'!$C$1:$R$65536,9,FALSE))</f>
        <v/>
      </c>
      <c r="R300" s="43" t="str">
        <f>IF(VLOOKUP($B300,'[2] Current Investment Portfolios'!$C$1:$R$65536,16)="","",VLOOKUP($B300,'[2] Current Investment Portfolios'!$C$1:$R$65536,16,FALSE))</f>
        <v/>
      </c>
      <c r="S300" s="29">
        <f>VLOOKUP(B300,'[1]BuySell Data'!$A:$E,5,FALSE)</f>
        <v>2.3999999999999998E-3</v>
      </c>
      <c r="T300" s="27" t="str">
        <f>VLOOKUP(B300,'[1]Investment Managers'!$A:$B,2,FALSE)</f>
        <v>Perpetual Investment Management Ltd</v>
      </c>
      <c r="U300" s="31"/>
      <c r="V300" s="31"/>
    </row>
    <row r="301" spans="1:237" s="7" customFormat="1" x14ac:dyDescent="0.25">
      <c r="A301" s="46" t="s">
        <v>288</v>
      </c>
      <c r="B301" s="35"/>
      <c r="C301" s="35"/>
      <c r="D301" s="29"/>
      <c r="E301" s="43"/>
      <c r="F301" s="43"/>
      <c r="G301" s="43"/>
      <c r="H301" s="43"/>
      <c r="I301" s="43"/>
      <c r="J301" s="43"/>
      <c r="K301" s="43"/>
      <c r="L301" s="43"/>
      <c r="M301" s="43"/>
      <c r="N301" s="43"/>
      <c r="O301" s="43"/>
      <c r="P301" s="43"/>
      <c r="Q301" s="43"/>
      <c r="R301" s="43"/>
      <c r="S301" s="29"/>
      <c r="T301" s="27"/>
      <c r="U301" s="31"/>
      <c r="V301" s="31"/>
    </row>
    <row r="302" spans="1:237" s="7" customFormat="1" x14ac:dyDescent="0.25">
      <c r="A302" s="16" t="s">
        <v>452</v>
      </c>
      <c r="B302" s="28" t="s">
        <v>73</v>
      </c>
      <c r="C302" s="32" t="s">
        <v>873</v>
      </c>
      <c r="D302" s="29">
        <f>VLOOKUP(B302,'[1]ICR Data'!$A:$E,5,FALSE)</f>
        <v>2.3799999999999998E-2</v>
      </c>
      <c r="E302" s="43" t="e">
        <f>IF(VLOOKUP($B302,'[2] Current Investment Portfolios'!$C$1:$R$65536,3)="","",VLOOKUP($B302,'[2] Current Investment Portfolios'!$C$1:$R$65536,3,FALSE))</f>
        <v>#N/A</v>
      </c>
      <c r="F302" s="43" t="e">
        <f>IF(VLOOKUP($B302,'[2] Current Investment Portfolios'!$C$1:$R$65536,10)="","",VLOOKUP($B302,'[2] Current Investment Portfolios'!$C$1:$R$65536,10,FALSE))</f>
        <v>#N/A</v>
      </c>
      <c r="G302" s="43" t="e">
        <f>IF(VLOOKUP($B302,'[2] Current Investment Portfolios'!$C$1:$R$65536,4)="","",VLOOKUP($B302,'[2] Current Investment Portfolios'!$C$1:$R$65536,4,FALSE))</f>
        <v>#N/A</v>
      </c>
      <c r="H302" s="43" t="e">
        <f>IF(VLOOKUP($B302,'[2] Current Investment Portfolios'!$C$1:$R$65536,11)="","",VLOOKUP($B302,'[2] Current Investment Portfolios'!$C$1:$R$65536,11,FALSE))</f>
        <v>#N/A</v>
      </c>
      <c r="I302" s="43" t="e">
        <f>IF(VLOOKUP($B302,'[2] Current Investment Portfolios'!$C$1:$R$65536,5)="","",VLOOKUP($B302,'[2] Current Investment Portfolios'!$C$1:$R$65536,5,FALSE))</f>
        <v>#N/A</v>
      </c>
      <c r="J302" s="43" t="e">
        <f>IF(VLOOKUP($B302,'[2] Current Investment Portfolios'!$C$1:$R$65536,12)="","",VLOOKUP($B302,'[2] Current Investment Portfolios'!$C$1:$R$65536,12,FALSE))</f>
        <v>#N/A</v>
      </c>
      <c r="K302" s="43" t="e">
        <f>IF(VLOOKUP($B302,'[2] Current Investment Portfolios'!$C$1:$R$65536,6)="","",VLOOKUP($B302,'[2] Current Investment Portfolios'!$C$1:$R$65536,6,FALSE))</f>
        <v>#N/A</v>
      </c>
      <c r="L302" s="43" t="e">
        <f>IF(VLOOKUP($B302,'[2] Current Investment Portfolios'!$C$1:$R$65536,13)="","",VLOOKUP($B302,'[2] Current Investment Portfolios'!$C$1:$R$65536,13,FALSE))</f>
        <v>#N/A</v>
      </c>
      <c r="M302" s="43" t="e">
        <f>IF(VLOOKUP($B302,'[2] Current Investment Portfolios'!$C$1:$R$65536,7)="","",VLOOKUP($B302,'[2] Current Investment Portfolios'!$C$1:$R$65536,7,FALSE))</f>
        <v>#N/A</v>
      </c>
      <c r="N302" s="43" t="e">
        <f>IF(VLOOKUP($B302,'[2] Current Investment Portfolios'!$C$1:$R$65536,14)="","",VLOOKUP($B302,'[2] Current Investment Portfolios'!$C$1:$R$65536,14,FALSE))</f>
        <v>#N/A</v>
      </c>
      <c r="O302" s="43" t="e">
        <f>IF(VLOOKUP($B302,'[2] Current Investment Portfolios'!$C$1:$R$65536,8)="","",VLOOKUP($B302,'[2] Current Investment Portfolios'!$C$1:$R$65536,8,FALSE))</f>
        <v>#N/A</v>
      </c>
      <c r="P302" s="43" t="e">
        <f>IF(VLOOKUP($B302,'[2] Current Investment Portfolios'!$C$1:$R$65536,15)="","",VLOOKUP($B302,'[2] Current Investment Portfolios'!$C$1:$R$65536,15,FALSE))</f>
        <v>#N/A</v>
      </c>
      <c r="Q302" s="43" t="e">
        <f>IF(VLOOKUP($B302,'[2] Current Investment Portfolios'!$C$1:$R$65536,9)="","",VLOOKUP($B302,'[2] Current Investment Portfolios'!$C$1:$R$65536,9,FALSE))</f>
        <v>#N/A</v>
      </c>
      <c r="R302" s="43" t="e">
        <f>IF(VLOOKUP($B302,'[2] Current Investment Portfolios'!$C$1:$R$65536,16)="","",VLOOKUP($B302,'[2] Current Investment Portfolios'!$C$1:$R$65536,16,FALSE))</f>
        <v>#N/A</v>
      </c>
      <c r="S302" s="29">
        <f>VLOOKUP(B302,'[1]BuySell Data'!$A:$E,5,FALSE)</f>
        <v>7.6E-3</v>
      </c>
      <c r="T302" s="27" t="str">
        <f>VLOOKUP(B302,'[1]Investment Managers'!$A:$B,2,FALSE)</f>
        <v>Ausbil Investment Management Limited</v>
      </c>
      <c r="U302" s="31"/>
      <c r="V302" s="31"/>
    </row>
    <row r="303" spans="1:237" s="7" customFormat="1" x14ac:dyDescent="0.25">
      <c r="A303" s="16" t="s">
        <v>1339</v>
      </c>
      <c r="B303" s="35" t="s">
        <v>227</v>
      </c>
      <c r="C303" s="32" t="s">
        <v>873</v>
      </c>
      <c r="D303" s="29">
        <f>VLOOKUP(B303,'[1]ICR Data'!$A:$E,5,FALSE)</f>
        <v>2.2700000000000001E-2</v>
      </c>
      <c r="E303" s="43" t="e">
        <f>IF(VLOOKUP($B303,'[2] Current Investment Portfolios'!$C$1:$R$65536,3)="","",VLOOKUP($B303,'[2] Current Investment Portfolios'!$C$1:$R$65536,3,FALSE))</f>
        <v>#N/A</v>
      </c>
      <c r="F303" s="43" t="e">
        <f>IF(VLOOKUP($B303,'[2] Current Investment Portfolios'!$C$1:$R$65536,10)="","",VLOOKUP($B303,'[2] Current Investment Portfolios'!$C$1:$R$65536,10,FALSE))</f>
        <v>#N/A</v>
      </c>
      <c r="G303" s="43" t="e">
        <f>IF(VLOOKUP($B303,'[2] Current Investment Portfolios'!$C$1:$R$65536,4)="","",VLOOKUP($B303,'[2] Current Investment Portfolios'!$C$1:$R$65536,4,FALSE))</f>
        <v>#N/A</v>
      </c>
      <c r="H303" s="43" t="e">
        <f>IF(VLOOKUP($B303,'[2] Current Investment Portfolios'!$C$1:$R$65536,11)="","",VLOOKUP($B303,'[2] Current Investment Portfolios'!$C$1:$R$65536,11,FALSE))</f>
        <v>#N/A</v>
      </c>
      <c r="I303" s="43" t="e">
        <f>IF(VLOOKUP($B303,'[2] Current Investment Portfolios'!$C$1:$R$65536,5)="","",VLOOKUP($B303,'[2] Current Investment Portfolios'!$C$1:$R$65536,5,FALSE))</f>
        <v>#N/A</v>
      </c>
      <c r="J303" s="43" t="e">
        <f>IF(VLOOKUP($B303,'[2] Current Investment Portfolios'!$C$1:$R$65536,12)="","",VLOOKUP($B303,'[2] Current Investment Portfolios'!$C$1:$R$65536,12,FALSE))</f>
        <v>#N/A</v>
      </c>
      <c r="K303" s="43" t="e">
        <f>IF(VLOOKUP($B303,'[2] Current Investment Portfolios'!$C$1:$R$65536,6)="","",VLOOKUP($B303,'[2] Current Investment Portfolios'!$C$1:$R$65536,6,FALSE))</f>
        <v>#N/A</v>
      </c>
      <c r="L303" s="43" t="e">
        <f>IF(VLOOKUP($B303,'[2] Current Investment Portfolios'!$C$1:$R$65536,13)="","",VLOOKUP($B303,'[2] Current Investment Portfolios'!$C$1:$R$65536,13,FALSE))</f>
        <v>#N/A</v>
      </c>
      <c r="M303" s="43" t="e">
        <f>IF(VLOOKUP($B303,'[2] Current Investment Portfolios'!$C$1:$R$65536,7)="","",VLOOKUP($B303,'[2] Current Investment Portfolios'!$C$1:$R$65536,7,FALSE))</f>
        <v>#N/A</v>
      </c>
      <c r="N303" s="43" t="e">
        <f>IF(VLOOKUP($B303,'[2] Current Investment Portfolios'!$C$1:$R$65536,14)="","",VLOOKUP($B303,'[2] Current Investment Portfolios'!$C$1:$R$65536,14,FALSE))</f>
        <v>#N/A</v>
      </c>
      <c r="O303" s="43" t="e">
        <f>IF(VLOOKUP($B303,'[2] Current Investment Portfolios'!$C$1:$R$65536,8)="","",VLOOKUP($B303,'[2] Current Investment Portfolios'!$C$1:$R$65536,8,FALSE))</f>
        <v>#N/A</v>
      </c>
      <c r="P303" s="43" t="e">
        <f>IF(VLOOKUP($B303,'[2] Current Investment Portfolios'!$C$1:$R$65536,15)="","",VLOOKUP($B303,'[2] Current Investment Portfolios'!$C$1:$R$65536,15,FALSE))</f>
        <v>#N/A</v>
      </c>
      <c r="Q303" s="43" t="e">
        <f>IF(VLOOKUP($B303,'[2] Current Investment Portfolios'!$C$1:$R$65536,9)="","",VLOOKUP($B303,'[2] Current Investment Portfolios'!$C$1:$R$65536,9,FALSE))</f>
        <v>#N/A</v>
      </c>
      <c r="R303" s="43" t="e">
        <f>IF(VLOOKUP($B303,'[2] Current Investment Portfolios'!$C$1:$R$65536,16)="","",VLOOKUP($B303,'[2] Current Investment Portfolios'!$C$1:$R$65536,16,FALSE))</f>
        <v>#N/A</v>
      </c>
      <c r="S303" s="29">
        <f>VLOOKUP(B303,'[1]BuySell Data'!$A:$E,5,FALSE)</f>
        <v>7.0000000000000001E-3</v>
      </c>
      <c r="T303" s="27" t="str">
        <f>VLOOKUP(B303,'[1]Investment Managers'!$A:$B,2,FALSE)</f>
        <v>First Sentier Investors (Australia) Services Pty Limited</v>
      </c>
      <c r="U303" s="31"/>
      <c r="V303" s="31"/>
    </row>
    <row r="304" spans="1:237" s="7" customFormat="1" x14ac:dyDescent="0.25">
      <c r="A304" s="181" t="s">
        <v>471</v>
      </c>
      <c r="B304" s="35" t="s">
        <v>384</v>
      </c>
      <c r="C304" s="32" t="s">
        <v>873</v>
      </c>
      <c r="D304" s="29">
        <f>VLOOKUP(B304,'[1]ICR Data'!$A:$E,5,FALSE)</f>
        <v>1.55E-2</v>
      </c>
      <c r="E304" s="43" t="e">
        <f>IF(VLOOKUP($B304,'[2] Current Investment Portfolios'!$C$1:$R$65536,3)="","",VLOOKUP($B304,'[2] Current Investment Portfolios'!$C$1:$R$65536,3,FALSE))</f>
        <v>#N/A</v>
      </c>
      <c r="F304" s="43" t="e">
        <f>IF(VLOOKUP($B304,'[2] Current Investment Portfolios'!$C$1:$R$65536,10)="","",VLOOKUP($B304,'[2] Current Investment Portfolios'!$C$1:$R$65536,10,FALSE))</f>
        <v>#N/A</v>
      </c>
      <c r="G304" s="43" t="e">
        <f>IF(VLOOKUP($B304,'[2] Current Investment Portfolios'!$C$1:$R$65536,4)="","",VLOOKUP($B304,'[2] Current Investment Portfolios'!$C$1:$R$65536,4,FALSE))</f>
        <v>#N/A</v>
      </c>
      <c r="H304" s="43" t="e">
        <f>IF(VLOOKUP($B304,'[2] Current Investment Portfolios'!$C$1:$R$65536,11)="","",VLOOKUP($B304,'[2] Current Investment Portfolios'!$C$1:$R$65536,11,FALSE))</f>
        <v>#N/A</v>
      </c>
      <c r="I304" s="43" t="e">
        <f>IF(VLOOKUP($B304,'[2] Current Investment Portfolios'!$C$1:$R$65536,5)="","",VLOOKUP($B304,'[2] Current Investment Portfolios'!$C$1:$R$65536,5,FALSE))</f>
        <v>#N/A</v>
      </c>
      <c r="J304" s="43" t="e">
        <f>IF(VLOOKUP($B304,'[2] Current Investment Portfolios'!$C$1:$R$65536,12)="","",VLOOKUP($B304,'[2] Current Investment Portfolios'!$C$1:$R$65536,12,FALSE))</f>
        <v>#N/A</v>
      </c>
      <c r="K304" s="43" t="e">
        <f>IF(VLOOKUP($B304,'[2] Current Investment Portfolios'!$C$1:$R$65536,6)="","",VLOOKUP($B304,'[2] Current Investment Portfolios'!$C$1:$R$65536,6,FALSE))</f>
        <v>#N/A</v>
      </c>
      <c r="L304" s="43" t="e">
        <f>IF(VLOOKUP($B304,'[2] Current Investment Portfolios'!$C$1:$R$65536,13)="","",VLOOKUP($B304,'[2] Current Investment Portfolios'!$C$1:$R$65536,13,FALSE))</f>
        <v>#N/A</v>
      </c>
      <c r="M304" s="43" t="e">
        <f>IF(VLOOKUP($B304,'[2] Current Investment Portfolios'!$C$1:$R$65536,7)="","",VLOOKUP($B304,'[2] Current Investment Portfolios'!$C$1:$R$65536,7,FALSE))</f>
        <v>#N/A</v>
      </c>
      <c r="N304" s="43" t="e">
        <f>IF(VLOOKUP($B304,'[2] Current Investment Portfolios'!$C$1:$R$65536,14)="","",VLOOKUP($B304,'[2] Current Investment Portfolios'!$C$1:$R$65536,14,FALSE))</f>
        <v>#N/A</v>
      </c>
      <c r="O304" s="43" t="e">
        <f>IF(VLOOKUP($B304,'[2] Current Investment Portfolios'!$C$1:$R$65536,8)="","",VLOOKUP($B304,'[2] Current Investment Portfolios'!$C$1:$R$65536,8,FALSE))</f>
        <v>#N/A</v>
      </c>
      <c r="P304" s="43" t="e">
        <f>IF(VLOOKUP($B304,'[2] Current Investment Portfolios'!$C$1:$R$65536,15)="","",VLOOKUP($B304,'[2] Current Investment Portfolios'!$C$1:$R$65536,15,FALSE))</f>
        <v>#N/A</v>
      </c>
      <c r="Q304" s="43" t="e">
        <f>IF(VLOOKUP($B304,'[2] Current Investment Portfolios'!$C$1:$R$65536,9)="","",VLOOKUP($B304,'[2] Current Investment Portfolios'!$C$1:$R$65536,9,FALSE))</f>
        <v>#N/A</v>
      </c>
      <c r="R304" s="43" t="e">
        <f>IF(VLOOKUP($B304,'[2] Current Investment Portfolios'!$C$1:$R$65536,16)="","",VLOOKUP($B304,'[2] Current Investment Portfolios'!$C$1:$R$65536,16,FALSE))</f>
        <v>#N/A</v>
      </c>
      <c r="S304" s="29">
        <f>VLOOKUP(B304,'[1]BuySell Data'!$A:$E,5,FALSE)</f>
        <v>1.1999999999999999E-3</v>
      </c>
      <c r="T304" s="27" t="str">
        <f>VLOOKUP(B304,'[1]Investment Managers'!$A:$B,2,FALSE)</f>
        <v>OnePath Funds Management Limited</v>
      </c>
      <c r="U304" s="31"/>
      <c r="V304" s="31"/>
    </row>
    <row r="305" spans="1:237" s="7" customFormat="1" x14ac:dyDescent="0.25">
      <c r="A305" s="16" t="s">
        <v>395</v>
      </c>
      <c r="B305" s="35" t="s">
        <v>40</v>
      </c>
      <c r="C305" s="32" t="s">
        <v>873</v>
      </c>
      <c r="D305" s="29">
        <f>VLOOKUP(B305,'[1]ICR Data'!$A:$E,5,FALSE)</f>
        <v>2.5600000000000001E-2</v>
      </c>
      <c r="E305" s="43" t="str">
        <f>IF(VLOOKUP($B305,'[2] Current Investment Portfolios'!$C$1:$R$65536,3)="","",VLOOKUP($B305,'[2] Current Investment Portfolios'!$C$1:$R$65536,3,FALSE))</f>
        <v/>
      </c>
      <c r="F305" s="43" t="str">
        <f>IF(VLOOKUP($B305,'[2] Current Investment Portfolios'!$C$1:$R$65536,10)="","",VLOOKUP($B305,'[2] Current Investment Portfolios'!$C$1:$R$65536,10,FALSE))</f>
        <v/>
      </c>
      <c r="G305" s="43" t="str">
        <f>IF(VLOOKUP($B305,'[2] Current Investment Portfolios'!$C$1:$R$65536,4)="","",VLOOKUP($B305,'[2] Current Investment Portfolios'!$C$1:$R$65536,4,FALSE))</f>
        <v/>
      </c>
      <c r="H305" s="43" t="str">
        <f>IF(VLOOKUP($B305,'[2] Current Investment Portfolios'!$C$1:$R$65536,11)="","",VLOOKUP($B305,'[2] Current Investment Portfolios'!$C$1:$R$65536,11,FALSE))</f>
        <v/>
      </c>
      <c r="I305" s="43" t="str">
        <f>IF(VLOOKUP($B305,'[2] Current Investment Portfolios'!$C$1:$R$65536,5)="","",VLOOKUP($B305,'[2] Current Investment Portfolios'!$C$1:$R$65536,5,FALSE))</f>
        <v/>
      </c>
      <c r="J305" s="43" t="str">
        <f>IF(VLOOKUP($B305,'[2] Current Investment Portfolios'!$C$1:$R$65536,12)="","",VLOOKUP($B305,'[2] Current Investment Portfolios'!$C$1:$R$65536,12,FALSE))</f>
        <v/>
      </c>
      <c r="K305" s="43" t="str">
        <f>IF(VLOOKUP($B305,'[2] Current Investment Portfolios'!$C$1:$R$65536,6)="","",VLOOKUP($B305,'[2] Current Investment Portfolios'!$C$1:$R$65536,6,FALSE))</f>
        <v/>
      </c>
      <c r="L305" s="43" t="str">
        <f>IF(VLOOKUP($B305,'[2] Current Investment Portfolios'!$C$1:$R$65536,13)="","",VLOOKUP($B305,'[2] Current Investment Portfolios'!$C$1:$R$65536,13,FALSE))</f>
        <v/>
      </c>
      <c r="M305" s="43" t="str">
        <f>IF(VLOOKUP($B305,'[2] Current Investment Portfolios'!$C$1:$R$65536,7)="","",VLOOKUP($B305,'[2] Current Investment Portfolios'!$C$1:$R$65536,7,FALSE))</f>
        <v/>
      </c>
      <c r="N305" s="43" t="str">
        <f>IF(VLOOKUP($B305,'[2] Current Investment Portfolios'!$C$1:$R$65536,14)="","",VLOOKUP($B305,'[2] Current Investment Portfolios'!$C$1:$R$65536,14,FALSE))</f>
        <v/>
      </c>
      <c r="O305" s="43" t="str">
        <f>IF(VLOOKUP($B305,'[2] Current Investment Portfolios'!$C$1:$R$65536,8)="","",VLOOKUP($B305,'[2] Current Investment Portfolios'!$C$1:$R$65536,8,FALSE))</f>
        <v/>
      </c>
      <c r="P305" s="43" t="str">
        <f>IF(VLOOKUP($B305,'[2] Current Investment Portfolios'!$C$1:$R$65536,15)="","",VLOOKUP($B305,'[2] Current Investment Portfolios'!$C$1:$R$65536,15,FALSE))</f>
        <v/>
      </c>
      <c r="Q305" s="43" t="str">
        <f>IF(VLOOKUP($B305,'[2] Current Investment Portfolios'!$C$1:$R$65536,9)="","",VLOOKUP($B305,'[2] Current Investment Portfolios'!$C$1:$R$65536,9,FALSE))</f>
        <v/>
      </c>
      <c r="R305" s="43" t="str">
        <f>IF(VLOOKUP($B305,'[2] Current Investment Portfolios'!$C$1:$R$65536,16)="","",VLOOKUP($B305,'[2] Current Investment Portfolios'!$C$1:$R$65536,16,FALSE))</f>
        <v/>
      </c>
      <c r="S305" s="29">
        <f>VLOOKUP(B305,'[1]BuySell Data'!$A:$E,5,FALSE)</f>
        <v>6.0000000000000001E-3</v>
      </c>
      <c r="T305" s="27" t="str">
        <f>VLOOKUP(B305,'[1]Investment Managers'!$A:$B,2,FALSE)</f>
        <v>Perpetual Investment Management Ltd</v>
      </c>
      <c r="U305" s="31"/>
      <c r="V305" s="31"/>
    </row>
    <row r="306" spans="1:237" x14ac:dyDescent="0.25">
      <c r="A306" s="46" t="s">
        <v>289</v>
      </c>
      <c r="D306" s="29"/>
      <c r="E306" s="43"/>
      <c r="F306" s="43"/>
      <c r="G306" s="43"/>
      <c r="H306" s="43"/>
      <c r="I306" s="43"/>
      <c r="J306" s="43"/>
      <c r="K306" s="43"/>
      <c r="L306" s="43"/>
      <c r="M306" s="43"/>
      <c r="N306" s="43"/>
      <c r="O306" s="43"/>
      <c r="P306" s="43"/>
      <c r="Q306" s="43"/>
      <c r="R306" s="43"/>
      <c r="S306" s="29"/>
      <c r="T306" s="27"/>
    </row>
    <row r="307" spans="1:237" x14ac:dyDescent="0.25">
      <c r="A307" s="33" t="s">
        <v>1502</v>
      </c>
      <c r="B307" s="35" t="s">
        <v>1481</v>
      </c>
      <c r="C307" s="32" t="s">
        <v>873</v>
      </c>
      <c r="D307" s="29">
        <f>VLOOKUP(B307,'[1]ICR Data'!$A:$E,5,FALSE)</f>
        <v>1.1200000000000002E-2</v>
      </c>
      <c r="E307" s="43" t="e">
        <f>IF(VLOOKUP($B307,'[2] Current Investment Portfolios'!$C$1:$R$65536,3)="","",VLOOKUP($B307,'[2] Current Investment Portfolios'!$C$1:$R$65536,3,FALSE))</f>
        <v>#N/A</v>
      </c>
      <c r="F307" s="43" t="e">
        <f>IF(VLOOKUP($B307,'[2] Current Investment Portfolios'!$C$1:$R$65536,10)="","",VLOOKUP($B307,'[2] Current Investment Portfolios'!$C$1:$R$65536,10,FALSE))</f>
        <v>#N/A</v>
      </c>
      <c r="G307" s="43" t="e">
        <f>IF(VLOOKUP($B307,'[2] Current Investment Portfolios'!$C$1:$R$65536,4)="","",VLOOKUP($B307,'[2] Current Investment Portfolios'!$C$1:$R$65536,4,FALSE))</f>
        <v>#N/A</v>
      </c>
      <c r="H307" s="43" t="e">
        <f>IF(VLOOKUP($B307,'[2] Current Investment Portfolios'!$C$1:$R$65536,11)="","",VLOOKUP($B307,'[2] Current Investment Portfolios'!$C$1:$R$65536,11,FALSE))</f>
        <v>#N/A</v>
      </c>
      <c r="I307" s="43" t="e">
        <f>IF(VLOOKUP($B307,'[2] Current Investment Portfolios'!$C$1:$R$65536,5)="","",VLOOKUP($B307,'[2] Current Investment Portfolios'!$C$1:$R$65536,5,FALSE))</f>
        <v>#N/A</v>
      </c>
      <c r="J307" s="43" t="e">
        <f>IF(VLOOKUP($B307,'[2] Current Investment Portfolios'!$C$1:$R$65536,12)="","",VLOOKUP($B307,'[2] Current Investment Portfolios'!$C$1:$R$65536,12,FALSE))</f>
        <v>#N/A</v>
      </c>
      <c r="K307" s="43" t="e">
        <f>IF(VLOOKUP($B307,'[2] Current Investment Portfolios'!$C$1:$R$65536,6)="","",VLOOKUP($B307,'[2] Current Investment Portfolios'!$C$1:$R$65536,6,FALSE))</f>
        <v>#N/A</v>
      </c>
      <c r="L307" s="43" t="e">
        <f>IF(VLOOKUP($B307,'[2] Current Investment Portfolios'!$C$1:$R$65536,13)="","",VLOOKUP($B307,'[2] Current Investment Portfolios'!$C$1:$R$65536,13,FALSE))</f>
        <v>#N/A</v>
      </c>
      <c r="M307" s="43" t="e">
        <f>IF(VLOOKUP($B307,'[2] Current Investment Portfolios'!$C$1:$R$65536,7)="","",VLOOKUP($B307,'[2] Current Investment Portfolios'!$C$1:$R$65536,7,FALSE))</f>
        <v>#N/A</v>
      </c>
      <c r="N307" s="43" t="e">
        <f>IF(VLOOKUP($B307,'[2] Current Investment Portfolios'!$C$1:$R$65536,14)="","",VLOOKUP($B307,'[2] Current Investment Portfolios'!$C$1:$R$65536,14,FALSE))</f>
        <v>#N/A</v>
      </c>
      <c r="O307" s="43" t="e">
        <f>IF(VLOOKUP($B307,'[2] Current Investment Portfolios'!$C$1:$R$65536,8)="","",VLOOKUP($B307,'[2] Current Investment Portfolios'!$C$1:$R$65536,8,FALSE))</f>
        <v>#N/A</v>
      </c>
      <c r="P307" s="43" t="e">
        <f>IF(VLOOKUP($B307,'[2] Current Investment Portfolios'!$C$1:$R$65536,15)="","",VLOOKUP($B307,'[2] Current Investment Portfolios'!$C$1:$R$65536,15,FALSE))</f>
        <v>#N/A</v>
      </c>
      <c r="Q307" s="43" t="e">
        <f>IF(VLOOKUP($B307,'[2] Current Investment Portfolios'!$C$1:$R$65536,9)="","",VLOOKUP($B307,'[2] Current Investment Portfolios'!$C$1:$R$65536,9,FALSE))</f>
        <v>#N/A</v>
      </c>
      <c r="R307" s="43" t="e">
        <f>IF(VLOOKUP($B307,'[2] Current Investment Portfolios'!$C$1:$R$65536,16)="","",VLOOKUP($B307,'[2] Current Investment Portfolios'!$C$1:$R$65536,16,FALSE))</f>
        <v>#N/A</v>
      </c>
      <c r="S307" s="29">
        <f>VLOOKUP(B307,'[1]BuySell Data'!$A:$E,5,FALSE)</f>
        <v>3.0000000000000001E-3</v>
      </c>
      <c r="T307" s="27" t="str">
        <f>VLOOKUP(B307,'[1]Investment Managers'!$A:$B,2,FALSE)</f>
        <v>Acadian Asset Management LLC</v>
      </c>
    </row>
    <row r="308" spans="1:237" x14ac:dyDescent="0.25">
      <c r="A308" s="30" t="s">
        <v>1472</v>
      </c>
      <c r="B308" s="35" t="s">
        <v>21</v>
      </c>
      <c r="C308" s="32" t="s">
        <v>873</v>
      </c>
      <c r="D308" s="29">
        <f>VLOOKUP(B308,'[1]ICR Data'!$A:$E,5,FALSE)</f>
        <v>1.15E-2</v>
      </c>
      <c r="E308" s="43" t="str">
        <f>IF(VLOOKUP($B308,'[2] Current Investment Portfolios'!$C$1:$R$65536,3)="","",VLOOKUP($B308,'[2] Current Investment Portfolios'!$C$1:$R$65536,3,FALSE))</f>
        <v/>
      </c>
      <c r="F308" s="43" t="str">
        <f>IF(VLOOKUP($B308,'[2] Current Investment Portfolios'!$C$1:$R$65536,10)="","",VLOOKUP($B308,'[2] Current Investment Portfolios'!$C$1:$R$65536,10,FALSE))</f>
        <v/>
      </c>
      <c r="G308" s="43" t="str">
        <f>IF(VLOOKUP($B308,'[2] Current Investment Portfolios'!$C$1:$R$65536,4)="","",VLOOKUP($B308,'[2] Current Investment Portfolios'!$C$1:$R$65536,4,FALSE))</f>
        <v/>
      </c>
      <c r="H308" s="43" t="str">
        <f>IF(VLOOKUP($B308,'[2] Current Investment Portfolios'!$C$1:$R$65536,11)="","",VLOOKUP($B308,'[2] Current Investment Portfolios'!$C$1:$R$65536,11,FALSE))</f>
        <v/>
      </c>
      <c r="I308" s="43" t="str">
        <f>IF(VLOOKUP($B308,'[2] Current Investment Portfolios'!$C$1:$R$65536,5)="","",VLOOKUP($B308,'[2] Current Investment Portfolios'!$C$1:$R$65536,5,FALSE))</f>
        <v/>
      </c>
      <c r="J308" s="43" t="str">
        <f>IF(VLOOKUP($B308,'[2] Current Investment Portfolios'!$C$1:$R$65536,12)="","",VLOOKUP($B308,'[2] Current Investment Portfolios'!$C$1:$R$65536,12,FALSE))</f>
        <v/>
      </c>
      <c r="K308" s="43" t="str">
        <f>IF(VLOOKUP($B308,'[2] Current Investment Portfolios'!$C$1:$R$65536,6)="","",VLOOKUP($B308,'[2] Current Investment Portfolios'!$C$1:$R$65536,6,FALSE))</f>
        <v/>
      </c>
      <c r="L308" s="43" t="str">
        <f>IF(VLOOKUP($B308,'[2] Current Investment Portfolios'!$C$1:$R$65536,13)="","",VLOOKUP($B308,'[2] Current Investment Portfolios'!$C$1:$R$65536,13,FALSE))</f>
        <v/>
      </c>
      <c r="M308" s="43" t="str">
        <f>IF(VLOOKUP($B308,'[2] Current Investment Portfolios'!$C$1:$R$65536,7)="","",VLOOKUP($B308,'[2] Current Investment Portfolios'!$C$1:$R$65536,7,FALSE))</f>
        <v/>
      </c>
      <c r="N308" s="43" t="str">
        <f>IF(VLOOKUP($B308,'[2] Current Investment Portfolios'!$C$1:$R$65536,14)="","",VLOOKUP($B308,'[2] Current Investment Portfolios'!$C$1:$R$65536,14,FALSE))</f>
        <v/>
      </c>
      <c r="O308" s="43" t="str">
        <f>IF(VLOOKUP($B308,'[2] Current Investment Portfolios'!$C$1:$R$65536,8)="","",VLOOKUP($B308,'[2] Current Investment Portfolios'!$C$1:$R$65536,8,FALSE))</f>
        <v/>
      </c>
      <c r="P308" s="43" t="str">
        <f>IF(VLOOKUP($B308,'[2] Current Investment Portfolios'!$C$1:$R$65536,15)="","",VLOOKUP($B308,'[2] Current Investment Portfolios'!$C$1:$R$65536,15,FALSE))</f>
        <v/>
      </c>
      <c r="Q308" s="43" t="str">
        <f>IF(VLOOKUP($B308,'[2] Current Investment Portfolios'!$C$1:$R$65536,9)="","",VLOOKUP($B308,'[2] Current Investment Portfolios'!$C$1:$R$65536,9,FALSE))</f>
        <v/>
      </c>
      <c r="R308" s="43" t="str">
        <f>IF(VLOOKUP($B308,'[2] Current Investment Portfolios'!$C$1:$R$65536,16)="","",VLOOKUP($B308,'[2] Current Investment Portfolios'!$C$1:$R$65536,16,FALSE))</f>
        <v/>
      </c>
      <c r="S308" s="29">
        <f>VLOOKUP(B308,'[1]BuySell Data'!$A:$E,5,FALSE)</f>
        <v>3.0000000000000001E-3</v>
      </c>
      <c r="T308" s="27" t="str">
        <f>VLOOKUP(B308,'[1]Investment Managers'!$A:$B,2,FALSE)</f>
        <v>Antares Capital Partners Ltd</v>
      </c>
    </row>
    <row r="309" spans="1:237" x14ac:dyDescent="0.25">
      <c r="A309" s="16" t="s">
        <v>946</v>
      </c>
      <c r="B309" s="35" t="s">
        <v>945</v>
      </c>
      <c r="C309" s="32" t="s">
        <v>873</v>
      </c>
      <c r="D309" s="29">
        <f>VLOOKUP(B309,'[1]ICR Data'!$A:$E,5,FALSE)</f>
        <v>1.1200000000000002E-2</v>
      </c>
      <c r="E309" s="43" t="e">
        <f>IF(VLOOKUP($B309,'[2] Current Investment Portfolios'!$C$1:$R$65536,3)="","",VLOOKUP($B309,'[2] Current Investment Portfolios'!$C$1:$R$65536,3,FALSE))</f>
        <v>#N/A</v>
      </c>
      <c r="F309" s="43" t="e">
        <f>IF(VLOOKUP($B309,'[2] Current Investment Portfolios'!$C$1:$R$65536,10)="","",VLOOKUP($B309,'[2] Current Investment Portfolios'!$C$1:$R$65536,10,FALSE))</f>
        <v>#N/A</v>
      </c>
      <c r="G309" s="43" t="e">
        <f>IF(VLOOKUP($B309,'[2] Current Investment Portfolios'!$C$1:$R$65536,4)="","",VLOOKUP($B309,'[2] Current Investment Portfolios'!$C$1:$R$65536,4,FALSE))</f>
        <v>#N/A</v>
      </c>
      <c r="H309" s="43" t="e">
        <f>IF(VLOOKUP($B309,'[2] Current Investment Portfolios'!$C$1:$R$65536,11)="","",VLOOKUP($B309,'[2] Current Investment Portfolios'!$C$1:$R$65536,11,FALSE))</f>
        <v>#N/A</v>
      </c>
      <c r="I309" s="43" t="e">
        <f>IF(VLOOKUP($B309,'[2] Current Investment Portfolios'!$C$1:$R$65536,5)="","",VLOOKUP($B309,'[2] Current Investment Portfolios'!$C$1:$R$65536,5,FALSE))</f>
        <v>#N/A</v>
      </c>
      <c r="J309" s="43" t="e">
        <f>IF(VLOOKUP($B309,'[2] Current Investment Portfolios'!$C$1:$R$65536,12)="","",VLOOKUP($B309,'[2] Current Investment Portfolios'!$C$1:$R$65536,12,FALSE))</f>
        <v>#N/A</v>
      </c>
      <c r="K309" s="43" t="e">
        <f>IF(VLOOKUP($B309,'[2] Current Investment Portfolios'!$C$1:$R$65536,6)="","",VLOOKUP($B309,'[2] Current Investment Portfolios'!$C$1:$R$65536,6,FALSE))</f>
        <v>#N/A</v>
      </c>
      <c r="L309" s="43" t="e">
        <f>IF(VLOOKUP($B309,'[2] Current Investment Portfolios'!$C$1:$R$65536,13)="","",VLOOKUP($B309,'[2] Current Investment Portfolios'!$C$1:$R$65536,13,FALSE))</f>
        <v>#N/A</v>
      </c>
      <c r="M309" s="43" t="e">
        <f>IF(VLOOKUP($B309,'[2] Current Investment Portfolios'!$C$1:$R$65536,7)="","",VLOOKUP($B309,'[2] Current Investment Portfolios'!$C$1:$R$65536,7,FALSE))</f>
        <v>#N/A</v>
      </c>
      <c r="N309" s="43" t="e">
        <f>IF(VLOOKUP($B309,'[2] Current Investment Portfolios'!$C$1:$R$65536,14)="","",VLOOKUP($B309,'[2] Current Investment Portfolios'!$C$1:$R$65536,14,FALSE))</f>
        <v>#N/A</v>
      </c>
      <c r="O309" s="43" t="e">
        <f>IF(VLOOKUP($B309,'[2] Current Investment Portfolios'!$C$1:$R$65536,8)="","",VLOOKUP($B309,'[2] Current Investment Portfolios'!$C$1:$R$65536,8,FALSE))</f>
        <v>#N/A</v>
      </c>
      <c r="P309" s="43" t="e">
        <f>IF(VLOOKUP($B309,'[2] Current Investment Portfolios'!$C$1:$R$65536,15)="","",VLOOKUP($B309,'[2] Current Investment Portfolios'!$C$1:$R$65536,15,FALSE))</f>
        <v>#N/A</v>
      </c>
      <c r="Q309" s="43" t="e">
        <f>IF(VLOOKUP($B309,'[2] Current Investment Portfolios'!$C$1:$R$65536,9)="","",VLOOKUP($B309,'[2] Current Investment Portfolios'!$C$1:$R$65536,9,FALSE))</f>
        <v>#N/A</v>
      </c>
      <c r="R309" s="43" t="e">
        <f>IF(VLOOKUP($B309,'[2] Current Investment Portfolios'!$C$1:$R$65536,16)="","",VLOOKUP($B309,'[2] Current Investment Portfolios'!$C$1:$R$65536,16,FALSE))</f>
        <v>#N/A</v>
      </c>
      <c r="S309" s="29">
        <f>VLOOKUP(B309,'[1]BuySell Data'!$A:$E,5,FALSE)</f>
        <v>6.0000000000000001E-3</v>
      </c>
      <c r="T309" s="27" t="str">
        <f>VLOOKUP(B309,'[1]Investment Managers'!$A:$B,2,FALSE)</f>
        <v>Ausbil Investment Management Limited</v>
      </c>
    </row>
    <row r="310" spans="1:237" x14ac:dyDescent="0.25">
      <c r="A310" s="16" t="s">
        <v>1290</v>
      </c>
      <c r="B310" s="35" t="s">
        <v>1289</v>
      </c>
      <c r="C310" s="32" t="s">
        <v>873</v>
      </c>
      <c r="D310" s="29">
        <f>VLOOKUP(B310,'[1]ICR Data'!$A:$E,5,FALSE)</f>
        <v>2.1700000000000001E-2</v>
      </c>
      <c r="E310" s="43" t="e">
        <f>IF(VLOOKUP($B310,'[2] Current Investment Portfolios'!$C$1:$R$65536,3)="","",VLOOKUP($B310,'[2] Current Investment Portfolios'!$C$1:$R$65536,3,FALSE))</f>
        <v>#N/A</v>
      </c>
      <c r="F310" s="43" t="e">
        <f>IF(VLOOKUP($B310,'[2] Current Investment Portfolios'!$C$1:$R$65536,10)="","",VLOOKUP($B310,'[2] Current Investment Portfolios'!$C$1:$R$65536,10,FALSE))</f>
        <v>#N/A</v>
      </c>
      <c r="G310" s="43" t="e">
        <f>IF(VLOOKUP($B310,'[2] Current Investment Portfolios'!$C$1:$R$65536,4)="","",VLOOKUP($B310,'[2] Current Investment Portfolios'!$C$1:$R$65536,4,FALSE))</f>
        <v>#N/A</v>
      </c>
      <c r="H310" s="43" t="e">
        <f>IF(VLOOKUP($B310,'[2] Current Investment Portfolios'!$C$1:$R$65536,11)="","",VLOOKUP($B310,'[2] Current Investment Portfolios'!$C$1:$R$65536,11,FALSE))</f>
        <v>#N/A</v>
      </c>
      <c r="I310" s="43" t="e">
        <f>IF(VLOOKUP($B310,'[2] Current Investment Portfolios'!$C$1:$R$65536,5)="","",VLOOKUP($B310,'[2] Current Investment Portfolios'!$C$1:$R$65536,5,FALSE))</f>
        <v>#N/A</v>
      </c>
      <c r="J310" s="43" t="e">
        <f>IF(VLOOKUP($B310,'[2] Current Investment Portfolios'!$C$1:$R$65536,12)="","",VLOOKUP($B310,'[2] Current Investment Portfolios'!$C$1:$R$65536,12,FALSE))</f>
        <v>#N/A</v>
      </c>
      <c r="K310" s="43" t="e">
        <f>IF(VLOOKUP($B310,'[2] Current Investment Portfolios'!$C$1:$R$65536,6)="","",VLOOKUP($B310,'[2] Current Investment Portfolios'!$C$1:$R$65536,6,FALSE))</f>
        <v>#N/A</v>
      </c>
      <c r="L310" s="43" t="e">
        <f>IF(VLOOKUP($B310,'[2] Current Investment Portfolios'!$C$1:$R$65536,13)="","",VLOOKUP($B310,'[2] Current Investment Portfolios'!$C$1:$R$65536,13,FALSE))</f>
        <v>#N/A</v>
      </c>
      <c r="M310" s="43" t="e">
        <f>IF(VLOOKUP($B310,'[2] Current Investment Portfolios'!$C$1:$R$65536,7)="","",VLOOKUP($B310,'[2] Current Investment Portfolios'!$C$1:$R$65536,7,FALSE))</f>
        <v>#N/A</v>
      </c>
      <c r="N310" s="43" t="e">
        <f>IF(VLOOKUP($B310,'[2] Current Investment Portfolios'!$C$1:$R$65536,14)="","",VLOOKUP($B310,'[2] Current Investment Portfolios'!$C$1:$R$65536,14,FALSE))</f>
        <v>#N/A</v>
      </c>
      <c r="O310" s="43" t="e">
        <f>IF(VLOOKUP($B310,'[2] Current Investment Portfolios'!$C$1:$R$65536,8)="","",VLOOKUP($B310,'[2] Current Investment Portfolios'!$C$1:$R$65536,8,FALSE))</f>
        <v>#N/A</v>
      </c>
      <c r="P310" s="43" t="e">
        <f>IF(VLOOKUP($B310,'[2] Current Investment Portfolios'!$C$1:$R$65536,15)="","",VLOOKUP($B310,'[2] Current Investment Portfolios'!$C$1:$R$65536,15,FALSE))</f>
        <v>#N/A</v>
      </c>
      <c r="Q310" s="43" t="e">
        <f>IF(VLOOKUP($B310,'[2] Current Investment Portfolios'!$C$1:$R$65536,9)="","",VLOOKUP($B310,'[2] Current Investment Portfolios'!$C$1:$R$65536,9,FALSE))</f>
        <v>#N/A</v>
      </c>
      <c r="R310" s="43" t="e">
        <f>IF(VLOOKUP($B310,'[2] Current Investment Portfolios'!$C$1:$R$65536,16)="","",VLOOKUP($B310,'[2] Current Investment Portfolios'!$C$1:$R$65536,16,FALSE))</f>
        <v>#N/A</v>
      </c>
      <c r="S310" s="29">
        <f>VLOOKUP(B310,'[1]BuySell Data'!$A:$E,5,FALSE)</f>
        <v>4.0000000000000001E-3</v>
      </c>
      <c r="T310" s="27" t="str">
        <f>VLOOKUP(B310,'[1]Investment Managers'!$A:$B,2,FALSE)</f>
        <v>Kardinia Capital Pty Ltd</v>
      </c>
    </row>
    <row r="311" spans="1:237" x14ac:dyDescent="0.25">
      <c r="A311" s="16" t="s">
        <v>1561</v>
      </c>
      <c r="B311" s="35" t="s">
        <v>1560</v>
      </c>
      <c r="C311" s="32" t="s">
        <v>873</v>
      </c>
      <c r="D311" s="29" t="e">
        <f>VLOOKUP(B311,'[1]ICR Data'!$A:$E,5,FALSE)</f>
        <v>#N/A</v>
      </c>
      <c r="E311" s="43" t="e">
        <f>IF(VLOOKUP($B311,'[2] Current Investment Portfolios'!$C$1:$R$65536,3)="","",VLOOKUP($B311,'[2] Current Investment Portfolios'!$C$1:$R$65536,3,FALSE))</f>
        <v>#N/A</v>
      </c>
      <c r="F311" s="43" t="e">
        <f>IF(VLOOKUP($B311,'[2] Current Investment Portfolios'!$C$1:$R$65536,10)="","",VLOOKUP($B311,'[2] Current Investment Portfolios'!$C$1:$R$65536,10,FALSE))</f>
        <v>#N/A</v>
      </c>
      <c r="G311" s="43" t="e">
        <f>IF(VLOOKUP($B311,'[2] Current Investment Portfolios'!$C$1:$R$65536,4)="","",VLOOKUP($B311,'[2] Current Investment Portfolios'!$C$1:$R$65536,4,FALSE))</f>
        <v>#N/A</v>
      </c>
      <c r="H311" s="43" t="e">
        <f>IF(VLOOKUP($B311,'[2] Current Investment Portfolios'!$C$1:$R$65536,11)="","",VLOOKUP($B311,'[2] Current Investment Portfolios'!$C$1:$R$65536,11,FALSE))</f>
        <v>#N/A</v>
      </c>
      <c r="I311" s="43" t="e">
        <f>IF(VLOOKUP($B311,'[2] Current Investment Portfolios'!$C$1:$R$65536,5)="","",VLOOKUP($B311,'[2] Current Investment Portfolios'!$C$1:$R$65536,5,FALSE))</f>
        <v>#N/A</v>
      </c>
      <c r="J311" s="43" t="e">
        <f>IF(VLOOKUP($B311,'[2] Current Investment Portfolios'!$C$1:$R$65536,12)="","",VLOOKUP($B311,'[2] Current Investment Portfolios'!$C$1:$R$65536,12,FALSE))</f>
        <v>#N/A</v>
      </c>
      <c r="K311" s="43" t="e">
        <f>IF(VLOOKUP($B311,'[2] Current Investment Portfolios'!$C$1:$R$65536,6)="","",VLOOKUP($B311,'[2] Current Investment Portfolios'!$C$1:$R$65536,6,FALSE))</f>
        <v>#N/A</v>
      </c>
      <c r="L311" s="43" t="e">
        <f>IF(VLOOKUP($B311,'[2] Current Investment Portfolios'!$C$1:$R$65536,13)="","",VLOOKUP($B311,'[2] Current Investment Portfolios'!$C$1:$R$65536,13,FALSE))</f>
        <v>#N/A</v>
      </c>
      <c r="M311" s="43" t="e">
        <f>IF(VLOOKUP($B311,'[2] Current Investment Portfolios'!$C$1:$R$65536,7)="","",VLOOKUP($B311,'[2] Current Investment Portfolios'!$C$1:$R$65536,7,FALSE))</f>
        <v>#N/A</v>
      </c>
      <c r="N311" s="43" t="e">
        <f>IF(VLOOKUP($B311,'[2] Current Investment Portfolios'!$C$1:$R$65536,14)="","",VLOOKUP($B311,'[2] Current Investment Portfolios'!$C$1:$R$65536,14,FALSE))</f>
        <v>#N/A</v>
      </c>
      <c r="O311" s="43" t="e">
        <f>IF(VLOOKUP($B311,'[2] Current Investment Portfolios'!$C$1:$R$65536,8)="","",VLOOKUP($B311,'[2] Current Investment Portfolios'!$C$1:$R$65536,8,FALSE))</f>
        <v>#N/A</v>
      </c>
      <c r="P311" s="43" t="e">
        <f>IF(VLOOKUP($B311,'[2] Current Investment Portfolios'!$C$1:$R$65536,15)="","",VLOOKUP($B311,'[2] Current Investment Portfolios'!$C$1:$R$65536,15,FALSE))</f>
        <v>#N/A</v>
      </c>
      <c r="Q311" s="43" t="e">
        <f>IF(VLOOKUP($B311,'[2] Current Investment Portfolios'!$C$1:$R$65536,9)="","",VLOOKUP($B311,'[2] Current Investment Portfolios'!$C$1:$R$65536,9,FALSE))</f>
        <v>#N/A</v>
      </c>
      <c r="R311" s="43" t="e">
        <f>IF(VLOOKUP($B311,'[2] Current Investment Portfolios'!$C$1:$R$65536,16)="","",VLOOKUP($B311,'[2] Current Investment Portfolios'!$C$1:$R$65536,16,FALSE))</f>
        <v>#N/A</v>
      </c>
      <c r="S311" s="29" t="e">
        <f>VLOOKUP(B311,'[1]BuySell Data'!$A:$E,5,FALSE)</f>
        <v>#N/A</v>
      </c>
      <c r="T311" s="27" t="e">
        <f>VLOOKUP(B311,'[1]Investment Managers'!$A:$B,2,FALSE)</f>
        <v>#N/A</v>
      </c>
    </row>
    <row r="312" spans="1:237" x14ac:dyDescent="0.25">
      <c r="A312" s="16" t="s">
        <v>1736</v>
      </c>
      <c r="B312" s="35" t="s">
        <v>1735</v>
      </c>
      <c r="C312" s="32" t="s">
        <v>873</v>
      </c>
      <c r="D312" s="29">
        <f>VLOOKUP(B312,'[1]ICR Data'!$A:$E,5,FALSE)</f>
        <v>1.9599999999999999E-2</v>
      </c>
      <c r="E312" s="43" t="e">
        <f>IF(VLOOKUP($B312,'[2] Current Investment Portfolios'!$C$1:$R$65536,3)="","",VLOOKUP($B312,'[2] Current Investment Portfolios'!$C$1:$R$65536,3,FALSE))</f>
        <v>#N/A</v>
      </c>
      <c r="F312" s="43" t="e">
        <f>IF(VLOOKUP($B312,'[2] Current Investment Portfolios'!$C$1:$R$65536,10)="","",VLOOKUP($B312,'[2] Current Investment Portfolios'!$C$1:$R$65536,10,FALSE))</f>
        <v>#N/A</v>
      </c>
      <c r="G312" s="43" t="e">
        <f>IF(VLOOKUP($B312,'[2] Current Investment Portfolios'!$C$1:$R$65536,4)="","",VLOOKUP($B312,'[2] Current Investment Portfolios'!$C$1:$R$65536,4,FALSE))</f>
        <v>#N/A</v>
      </c>
      <c r="H312" s="43" t="e">
        <f>IF(VLOOKUP($B312,'[2] Current Investment Portfolios'!$C$1:$R$65536,11)="","",VLOOKUP($B312,'[2] Current Investment Portfolios'!$C$1:$R$65536,11,FALSE))</f>
        <v>#N/A</v>
      </c>
      <c r="I312" s="43" t="e">
        <f>IF(VLOOKUP($B312,'[2] Current Investment Portfolios'!$C$1:$R$65536,5)="","",VLOOKUP($B312,'[2] Current Investment Portfolios'!$C$1:$R$65536,5,FALSE))</f>
        <v>#N/A</v>
      </c>
      <c r="J312" s="43" t="e">
        <f>IF(VLOOKUP($B312,'[2] Current Investment Portfolios'!$C$1:$R$65536,12)="","",VLOOKUP($B312,'[2] Current Investment Portfolios'!$C$1:$R$65536,12,FALSE))</f>
        <v>#N/A</v>
      </c>
      <c r="K312" s="43" t="e">
        <f>IF(VLOOKUP($B312,'[2] Current Investment Portfolios'!$C$1:$R$65536,6)="","",VLOOKUP($B312,'[2] Current Investment Portfolios'!$C$1:$R$65536,6,FALSE))</f>
        <v>#N/A</v>
      </c>
      <c r="L312" s="43" t="e">
        <f>IF(VLOOKUP($B312,'[2] Current Investment Portfolios'!$C$1:$R$65536,13)="","",VLOOKUP($B312,'[2] Current Investment Portfolios'!$C$1:$R$65536,13,FALSE))</f>
        <v>#N/A</v>
      </c>
      <c r="M312" s="43" t="e">
        <f>IF(VLOOKUP($B312,'[2] Current Investment Portfolios'!$C$1:$R$65536,7)="","",VLOOKUP($B312,'[2] Current Investment Portfolios'!$C$1:$R$65536,7,FALSE))</f>
        <v>#N/A</v>
      </c>
      <c r="N312" s="43" t="e">
        <f>IF(VLOOKUP($B312,'[2] Current Investment Portfolios'!$C$1:$R$65536,14)="","",VLOOKUP($B312,'[2] Current Investment Portfolios'!$C$1:$R$65536,14,FALSE))</f>
        <v>#N/A</v>
      </c>
      <c r="O312" s="43" t="e">
        <f>IF(VLOOKUP($B312,'[2] Current Investment Portfolios'!$C$1:$R$65536,8)="","",VLOOKUP($B312,'[2] Current Investment Portfolios'!$C$1:$R$65536,8,FALSE))</f>
        <v>#N/A</v>
      </c>
      <c r="P312" s="43" t="e">
        <f>IF(VLOOKUP($B312,'[2] Current Investment Portfolios'!$C$1:$R$65536,15)="","",VLOOKUP($B312,'[2] Current Investment Portfolios'!$C$1:$R$65536,15,FALSE))</f>
        <v>#N/A</v>
      </c>
      <c r="Q312" s="43" t="e">
        <f>IF(VLOOKUP($B312,'[2] Current Investment Portfolios'!$C$1:$R$65536,9)="","",VLOOKUP($B312,'[2] Current Investment Portfolios'!$C$1:$R$65536,9,FALSE))</f>
        <v>#N/A</v>
      </c>
      <c r="R312" s="43" t="e">
        <f>IF(VLOOKUP($B312,'[2] Current Investment Portfolios'!$C$1:$R$65536,16)="","",VLOOKUP($B312,'[2] Current Investment Portfolios'!$C$1:$R$65536,16,FALSE))</f>
        <v>#N/A</v>
      </c>
      <c r="S312" s="29">
        <f>VLOOKUP(B312,'[1]BuySell Data'!$A:$E,5,FALSE)</f>
        <v>4.0000000000000001E-3</v>
      </c>
      <c r="T312" s="27" t="str">
        <f>VLOOKUP(B312,'[1]Investment Managers'!$A:$B,2,FALSE)</f>
        <v>Sage Capital Pty Ltd</v>
      </c>
    </row>
    <row r="313" spans="1:237" s="7" customFormat="1" x14ac:dyDescent="0.25">
      <c r="A313" s="16" t="s">
        <v>1397</v>
      </c>
      <c r="B313" s="35" t="s">
        <v>1396</v>
      </c>
      <c r="C313" s="32" t="s">
        <v>873</v>
      </c>
      <c r="D313" s="29">
        <f>VLOOKUP(B313,'[1]ICR Data'!$A:$E,5,FALSE)</f>
        <v>1.4800000000000001E-2</v>
      </c>
      <c r="E313" s="43" t="str">
        <f>IF(VLOOKUP($B313,'[2] Current Investment Portfolios'!$C$1:$R$65536,3)="","",VLOOKUP($B313,'[2] Current Investment Portfolios'!$C$1:$R$65536,3,FALSE))</f>
        <v/>
      </c>
      <c r="F313" s="43" t="str">
        <f>IF(VLOOKUP($B313,'[2] Current Investment Portfolios'!$C$1:$R$65536,10)="","",VLOOKUP($B313,'[2] Current Investment Portfolios'!$C$1:$R$65536,10,FALSE))</f>
        <v/>
      </c>
      <c r="G313" s="43" t="str">
        <f>IF(VLOOKUP($B313,'[2] Current Investment Portfolios'!$C$1:$R$65536,4)="","",VLOOKUP($B313,'[2] Current Investment Portfolios'!$C$1:$R$65536,4,FALSE))</f>
        <v/>
      </c>
      <c r="H313" s="43" t="str">
        <f>IF(VLOOKUP($B313,'[2] Current Investment Portfolios'!$C$1:$R$65536,11)="","",VLOOKUP($B313,'[2] Current Investment Portfolios'!$C$1:$R$65536,11,FALSE))</f>
        <v/>
      </c>
      <c r="I313" s="43" t="str">
        <f>IF(VLOOKUP($B313,'[2] Current Investment Portfolios'!$C$1:$R$65536,5)="","",VLOOKUP($B313,'[2] Current Investment Portfolios'!$C$1:$R$65536,5,FALSE))</f>
        <v/>
      </c>
      <c r="J313" s="43" t="str">
        <f>IF(VLOOKUP($B313,'[2] Current Investment Portfolios'!$C$1:$R$65536,12)="","",VLOOKUP($B313,'[2] Current Investment Portfolios'!$C$1:$R$65536,12,FALSE))</f>
        <v/>
      </c>
      <c r="K313" s="43" t="str">
        <f>IF(VLOOKUP($B313,'[2] Current Investment Portfolios'!$C$1:$R$65536,6)="","",VLOOKUP($B313,'[2] Current Investment Portfolios'!$C$1:$R$65536,6,FALSE))</f>
        <v/>
      </c>
      <c r="L313" s="43" t="str">
        <f>IF(VLOOKUP($B313,'[2] Current Investment Portfolios'!$C$1:$R$65536,13)="","",VLOOKUP($B313,'[2] Current Investment Portfolios'!$C$1:$R$65536,13,FALSE))</f>
        <v/>
      </c>
      <c r="M313" s="43" t="str">
        <f>IF(VLOOKUP($B313,'[2] Current Investment Portfolios'!$C$1:$R$65536,7)="","",VLOOKUP($B313,'[2] Current Investment Portfolios'!$C$1:$R$65536,7,FALSE))</f>
        <v/>
      </c>
      <c r="N313" s="43" t="str">
        <f>IF(VLOOKUP($B313,'[2] Current Investment Portfolios'!$C$1:$R$65536,14)="","",VLOOKUP($B313,'[2] Current Investment Portfolios'!$C$1:$R$65536,14,FALSE))</f>
        <v/>
      </c>
      <c r="O313" s="43" t="str">
        <f>IF(VLOOKUP($B313,'[2] Current Investment Portfolios'!$C$1:$R$65536,8)="","",VLOOKUP($B313,'[2] Current Investment Portfolios'!$C$1:$R$65536,8,FALSE))</f>
        <v/>
      </c>
      <c r="P313" s="43" t="str">
        <f>IF(VLOOKUP($B313,'[2] Current Investment Portfolios'!$C$1:$R$65536,15)="","",VLOOKUP($B313,'[2] Current Investment Portfolios'!$C$1:$R$65536,15,FALSE))</f>
        <v/>
      </c>
      <c r="Q313" s="43" t="str">
        <f>IF(VLOOKUP($B313,'[2] Current Investment Portfolios'!$C$1:$R$65536,9)="","",VLOOKUP($B313,'[2] Current Investment Portfolios'!$C$1:$R$65536,9,FALSE))</f>
        <v/>
      </c>
      <c r="R313" s="43" t="str">
        <f>IF(VLOOKUP($B313,'[2] Current Investment Portfolios'!$C$1:$R$65536,16)="","",VLOOKUP($B313,'[2] Current Investment Portfolios'!$C$1:$R$65536,16,FALSE))</f>
        <v/>
      </c>
      <c r="S313" s="29">
        <f>VLOOKUP(B313,'[1]BuySell Data'!$A:$E,5,FALSE)</f>
        <v>3.5999999999999999E-3</v>
      </c>
      <c r="T313" s="27" t="str">
        <f>VLOOKUP(B313,'[1]Investment Managers'!$A:$B,2,FALSE)</f>
        <v>Perpetual Investment Management Ltd</v>
      </c>
      <c r="U313" s="31"/>
      <c r="V313" s="31"/>
    </row>
    <row r="314" spans="1:237" s="7" customFormat="1" x14ac:dyDescent="0.25">
      <c r="A314" s="16" t="s">
        <v>1559</v>
      </c>
      <c r="B314" s="35" t="s">
        <v>1558</v>
      </c>
      <c r="C314" s="32" t="s">
        <v>873</v>
      </c>
      <c r="D314" s="29">
        <f>VLOOKUP(B314,'[1]ICR Data'!$A:$E,5,FALSE)</f>
        <v>1.21E-2</v>
      </c>
      <c r="E314" s="43" t="e">
        <f>IF(VLOOKUP($B314,'[2] Current Investment Portfolios'!$C$1:$R$65536,3)="","",VLOOKUP($B314,'[2] Current Investment Portfolios'!$C$1:$R$65536,3,FALSE))</f>
        <v>#N/A</v>
      </c>
      <c r="F314" s="43" t="e">
        <f>IF(VLOOKUP($B314,'[2] Current Investment Portfolios'!$C$1:$R$65536,10)="","",VLOOKUP($B314,'[2] Current Investment Portfolios'!$C$1:$R$65536,10,FALSE))</f>
        <v>#N/A</v>
      </c>
      <c r="G314" s="43" t="e">
        <f>IF(VLOOKUP($B314,'[2] Current Investment Portfolios'!$C$1:$R$65536,4)="","",VLOOKUP($B314,'[2] Current Investment Portfolios'!$C$1:$R$65536,4,FALSE))</f>
        <v>#N/A</v>
      </c>
      <c r="H314" s="43" t="e">
        <f>IF(VLOOKUP($B314,'[2] Current Investment Portfolios'!$C$1:$R$65536,11)="","",VLOOKUP($B314,'[2] Current Investment Portfolios'!$C$1:$R$65536,11,FALSE))</f>
        <v>#N/A</v>
      </c>
      <c r="I314" s="43" t="e">
        <f>IF(VLOOKUP($B314,'[2] Current Investment Portfolios'!$C$1:$R$65536,5)="","",VLOOKUP($B314,'[2] Current Investment Portfolios'!$C$1:$R$65536,5,FALSE))</f>
        <v>#N/A</v>
      </c>
      <c r="J314" s="43" t="e">
        <f>IF(VLOOKUP($B314,'[2] Current Investment Portfolios'!$C$1:$R$65536,12)="","",VLOOKUP($B314,'[2] Current Investment Portfolios'!$C$1:$R$65536,12,FALSE))</f>
        <v>#N/A</v>
      </c>
      <c r="K314" s="43" t="e">
        <f>IF(VLOOKUP($B314,'[2] Current Investment Portfolios'!$C$1:$R$65536,6)="","",VLOOKUP($B314,'[2] Current Investment Portfolios'!$C$1:$R$65536,6,FALSE))</f>
        <v>#N/A</v>
      </c>
      <c r="L314" s="43" t="e">
        <f>IF(VLOOKUP($B314,'[2] Current Investment Portfolios'!$C$1:$R$65536,13)="","",VLOOKUP($B314,'[2] Current Investment Portfolios'!$C$1:$R$65536,13,FALSE))</f>
        <v>#N/A</v>
      </c>
      <c r="M314" s="43" t="e">
        <f>IF(VLOOKUP($B314,'[2] Current Investment Portfolios'!$C$1:$R$65536,7)="","",VLOOKUP($B314,'[2] Current Investment Portfolios'!$C$1:$R$65536,7,FALSE))</f>
        <v>#N/A</v>
      </c>
      <c r="N314" s="43" t="e">
        <f>IF(VLOOKUP($B314,'[2] Current Investment Portfolios'!$C$1:$R$65536,14)="","",VLOOKUP($B314,'[2] Current Investment Portfolios'!$C$1:$R$65536,14,FALSE))</f>
        <v>#N/A</v>
      </c>
      <c r="O314" s="43" t="e">
        <f>IF(VLOOKUP($B314,'[2] Current Investment Portfolios'!$C$1:$R$65536,8)="","",VLOOKUP($B314,'[2] Current Investment Portfolios'!$C$1:$R$65536,8,FALSE))</f>
        <v>#N/A</v>
      </c>
      <c r="P314" s="43" t="e">
        <f>IF(VLOOKUP($B314,'[2] Current Investment Portfolios'!$C$1:$R$65536,15)="","",VLOOKUP($B314,'[2] Current Investment Portfolios'!$C$1:$R$65536,15,FALSE))</f>
        <v>#N/A</v>
      </c>
      <c r="Q314" s="43" t="e">
        <f>IF(VLOOKUP($B314,'[2] Current Investment Portfolios'!$C$1:$R$65536,9)="","",VLOOKUP($B314,'[2] Current Investment Portfolios'!$C$1:$R$65536,9,FALSE))</f>
        <v>#N/A</v>
      </c>
      <c r="R314" s="43" t="e">
        <f>IF(VLOOKUP($B314,'[2] Current Investment Portfolios'!$C$1:$R$65536,16)="","",VLOOKUP($B314,'[2] Current Investment Portfolios'!$C$1:$R$65536,16,FALSE))</f>
        <v>#N/A</v>
      </c>
      <c r="S314" s="29">
        <f>VLOOKUP(B314,'[1]BuySell Data'!$A:$E,5,FALSE)</f>
        <v>4.0000000000000001E-3</v>
      </c>
      <c r="T314" s="27" t="str">
        <f>VLOOKUP(B314,'[1]Investment Managers'!$A:$B,2,FALSE)</f>
        <v>WaveStone Capital Pty Limited</v>
      </c>
      <c r="U314" s="31"/>
      <c r="V314" s="31"/>
    </row>
    <row r="315" spans="1:237" s="56" customFormat="1" x14ac:dyDescent="0.25">
      <c r="A315" s="58" t="s">
        <v>894</v>
      </c>
      <c r="B315" s="35"/>
      <c r="C315" s="35"/>
      <c r="D315" s="29"/>
      <c r="E315" s="43"/>
      <c r="F315" s="43"/>
      <c r="G315" s="43"/>
      <c r="H315" s="43"/>
      <c r="I315" s="43"/>
      <c r="J315" s="43"/>
      <c r="K315" s="43"/>
      <c r="L315" s="43"/>
      <c r="M315" s="43"/>
      <c r="N315" s="43"/>
      <c r="O315" s="43"/>
      <c r="P315" s="43"/>
      <c r="Q315" s="43"/>
      <c r="R315" s="43"/>
      <c r="S315" s="29"/>
      <c r="T315" s="27"/>
      <c r="U315" s="2"/>
      <c r="V315" s="2"/>
    </row>
    <row r="316" spans="1:237" x14ac:dyDescent="0.25">
      <c r="A316" s="143" t="s">
        <v>1475</v>
      </c>
      <c r="B316" s="77" t="s">
        <v>865</v>
      </c>
      <c r="C316" s="78" t="s">
        <v>873</v>
      </c>
      <c r="D316" s="29">
        <f>VLOOKUP(B316,'[1]ICR Data'!$A:$E,5,FALSE)</f>
        <v>6.1999999999999998E-3</v>
      </c>
      <c r="E316" s="43" t="str">
        <f>IF(VLOOKUP($B316,'[2] Current Investment Portfolios'!$C$1:$R$65536,3)="","",VLOOKUP($B316,'[2] Current Investment Portfolios'!$C$1:$R$65536,3,FALSE))</f>
        <v/>
      </c>
      <c r="F316" s="43" t="str">
        <f>IF(VLOOKUP($B316,'[2] Current Investment Portfolios'!$C$1:$R$65536,10)="","",VLOOKUP($B316,'[2] Current Investment Portfolios'!$C$1:$R$65536,10,FALSE))</f>
        <v/>
      </c>
      <c r="G316" s="43" t="str">
        <f>IF(VLOOKUP($B316,'[2] Current Investment Portfolios'!$C$1:$R$65536,4)="","",VLOOKUP($B316,'[2] Current Investment Portfolios'!$C$1:$R$65536,4,FALSE))</f>
        <v/>
      </c>
      <c r="H316" s="43" t="str">
        <f>IF(VLOOKUP($B316,'[2] Current Investment Portfolios'!$C$1:$R$65536,11)="","",VLOOKUP($B316,'[2] Current Investment Portfolios'!$C$1:$R$65536,11,FALSE))</f>
        <v/>
      </c>
      <c r="I316" s="43" t="str">
        <f>IF(VLOOKUP($B316,'[2] Current Investment Portfolios'!$C$1:$R$65536,5)="","",VLOOKUP($B316,'[2] Current Investment Portfolios'!$C$1:$R$65536,5,FALSE))</f>
        <v/>
      </c>
      <c r="J316" s="43" t="str">
        <f>IF(VLOOKUP($B316,'[2] Current Investment Portfolios'!$C$1:$R$65536,12)="","",VLOOKUP($B316,'[2] Current Investment Portfolios'!$C$1:$R$65536,12,FALSE))</f>
        <v/>
      </c>
      <c r="K316" s="43" t="str">
        <f>IF(VLOOKUP($B316,'[2] Current Investment Portfolios'!$C$1:$R$65536,6)="","",VLOOKUP($B316,'[2] Current Investment Portfolios'!$C$1:$R$65536,6,FALSE))</f>
        <v/>
      </c>
      <c r="L316" s="43" t="str">
        <f>IF(VLOOKUP($B316,'[2] Current Investment Portfolios'!$C$1:$R$65536,13)="","",VLOOKUP($B316,'[2] Current Investment Portfolios'!$C$1:$R$65536,13,FALSE))</f>
        <v/>
      </c>
      <c r="M316" s="43" t="str">
        <f>IF(VLOOKUP($B316,'[2] Current Investment Portfolios'!$C$1:$R$65536,7)="","",VLOOKUP($B316,'[2] Current Investment Portfolios'!$C$1:$R$65536,7,FALSE))</f>
        <v/>
      </c>
      <c r="N316" s="43" t="str">
        <f>IF(VLOOKUP($B316,'[2] Current Investment Portfolios'!$C$1:$R$65536,14)="","",VLOOKUP($B316,'[2] Current Investment Portfolios'!$C$1:$R$65536,14,FALSE))</f>
        <v/>
      </c>
      <c r="O316" s="43" t="str">
        <f>IF(VLOOKUP($B316,'[2] Current Investment Portfolios'!$C$1:$R$65536,8)="","",VLOOKUP($B316,'[2] Current Investment Portfolios'!$C$1:$R$65536,8,FALSE))</f>
        <v/>
      </c>
      <c r="P316" s="43" t="str">
        <f>IF(VLOOKUP($B316,'[2] Current Investment Portfolios'!$C$1:$R$65536,15)="","",VLOOKUP($B316,'[2] Current Investment Portfolios'!$C$1:$R$65536,15,FALSE))</f>
        <v/>
      </c>
      <c r="Q316" s="43" t="str">
        <f>IF(VLOOKUP($B316,'[2] Current Investment Portfolios'!$C$1:$R$65536,9)="","",VLOOKUP($B316,'[2] Current Investment Portfolios'!$C$1:$R$65536,9,FALSE))</f>
        <v/>
      </c>
      <c r="R316" s="43" t="str">
        <f>IF(VLOOKUP($B316,'[2] Current Investment Portfolios'!$C$1:$R$65536,16)="","",VLOOKUP($B316,'[2] Current Investment Portfolios'!$C$1:$R$65536,16,FALSE))</f>
        <v/>
      </c>
      <c r="S316" s="29" t="str">
        <f>VLOOKUP(B316,'[1]BuySell Data'!$A:$E,5,FALSE)</f>
        <v>n/a</v>
      </c>
      <c r="T316" s="27" t="str">
        <f>VLOOKUP(B316,'[1]Investment Managers'!$A:$B,2,FALSE)</f>
        <v>Antares Capital Partners Ltd</v>
      </c>
    </row>
    <row r="317" spans="1:237" x14ac:dyDescent="0.25">
      <c r="A317" s="143" t="s">
        <v>1476</v>
      </c>
      <c r="B317" s="77" t="s">
        <v>866</v>
      </c>
      <c r="C317" s="78" t="s">
        <v>873</v>
      </c>
      <c r="D317" s="29">
        <f>VLOOKUP(B317,'[1]ICR Data'!$A:$E,5,FALSE)</f>
        <v>4.5999999999999999E-3</v>
      </c>
      <c r="E317" s="43" t="str">
        <f>IF(VLOOKUP($B317,'[2] Current Investment Portfolios'!$C$1:$R$65536,3)="","",VLOOKUP($B317,'[2] Current Investment Portfolios'!$C$1:$R$65536,3,FALSE))</f>
        <v/>
      </c>
      <c r="F317" s="43" t="str">
        <f>IF(VLOOKUP($B317,'[2] Current Investment Portfolios'!$C$1:$R$65536,10)="","",VLOOKUP($B317,'[2] Current Investment Portfolios'!$C$1:$R$65536,10,FALSE))</f>
        <v/>
      </c>
      <c r="G317" s="43" t="str">
        <f>IF(VLOOKUP($B317,'[2] Current Investment Portfolios'!$C$1:$R$65536,4)="","",VLOOKUP($B317,'[2] Current Investment Portfolios'!$C$1:$R$65536,4,FALSE))</f>
        <v/>
      </c>
      <c r="H317" s="43" t="str">
        <f>IF(VLOOKUP($B317,'[2] Current Investment Portfolios'!$C$1:$R$65536,11)="","",VLOOKUP($B317,'[2] Current Investment Portfolios'!$C$1:$R$65536,11,FALSE))</f>
        <v/>
      </c>
      <c r="I317" s="43" t="str">
        <f>IF(VLOOKUP($B317,'[2] Current Investment Portfolios'!$C$1:$R$65536,5)="","",VLOOKUP($B317,'[2] Current Investment Portfolios'!$C$1:$R$65536,5,FALSE))</f>
        <v/>
      </c>
      <c r="J317" s="43" t="str">
        <f>IF(VLOOKUP($B317,'[2] Current Investment Portfolios'!$C$1:$R$65536,12)="","",VLOOKUP($B317,'[2] Current Investment Portfolios'!$C$1:$R$65536,12,FALSE))</f>
        <v/>
      </c>
      <c r="K317" s="43" t="str">
        <f>IF(VLOOKUP($B317,'[2] Current Investment Portfolios'!$C$1:$R$65536,6)="","",VLOOKUP($B317,'[2] Current Investment Portfolios'!$C$1:$R$65536,6,FALSE))</f>
        <v/>
      </c>
      <c r="L317" s="43" t="str">
        <f>IF(VLOOKUP($B317,'[2] Current Investment Portfolios'!$C$1:$R$65536,13)="","",VLOOKUP($B317,'[2] Current Investment Portfolios'!$C$1:$R$65536,13,FALSE))</f>
        <v/>
      </c>
      <c r="M317" s="43" t="str">
        <f>IF(VLOOKUP($B317,'[2] Current Investment Portfolios'!$C$1:$R$65536,7)="","",VLOOKUP($B317,'[2] Current Investment Portfolios'!$C$1:$R$65536,7,FALSE))</f>
        <v/>
      </c>
      <c r="N317" s="43" t="str">
        <f>IF(VLOOKUP($B317,'[2] Current Investment Portfolios'!$C$1:$R$65536,14)="","",VLOOKUP($B317,'[2] Current Investment Portfolios'!$C$1:$R$65536,14,FALSE))</f>
        <v/>
      </c>
      <c r="O317" s="43" t="str">
        <f>IF(VLOOKUP($B317,'[2] Current Investment Portfolios'!$C$1:$R$65536,8)="","",VLOOKUP($B317,'[2] Current Investment Portfolios'!$C$1:$R$65536,8,FALSE))</f>
        <v/>
      </c>
      <c r="P317" s="43" t="str">
        <f>IF(VLOOKUP($B317,'[2] Current Investment Portfolios'!$C$1:$R$65536,15)="","",VLOOKUP($B317,'[2] Current Investment Portfolios'!$C$1:$R$65536,15,FALSE))</f>
        <v/>
      </c>
      <c r="Q317" s="43" t="str">
        <f>IF(VLOOKUP($B317,'[2] Current Investment Portfolios'!$C$1:$R$65536,9)="","",VLOOKUP($B317,'[2] Current Investment Portfolios'!$C$1:$R$65536,9,FALSE))</f>
        <v/>
      </c>
      <c r="R317" s="43" t="str">
        <f>IF(VLOOKUP($B317,'[2] Current Investment Portfolios'!$C$1:$R$65536,16)="","",VLOOKUP($B317,'[2] Current Investment Portfolios'!$C$1:$R$65536,16,FALSE))</f>
        <v/>
      </c>
      <c r="S317" s="29" t="str">
        <f>VLOOKUP(B317,'[1]BuySell Data'!$A:$E,5,FALSE)</f>
        <v>n/a</v>
      </c>
      <c r="T317" s="27" t="str">
        <f>VLOOKUP(B317,'[1]Investment Managers'!$A:$B,2,FALSE)</f>
        <v>Antares Capital Partners Ltd</v>
      </c>
    </row>
    <row r="318" spans="1:237" x14ac:dyDescent="0.25">
      <c r="A318" s="143" t="s">
        <v>868</v>
      </c>
      <c r="B318" s="77" t="s">
        <v>867</v>
      </c>
      <c r="C318" s="78" t="s">
        <v>873</v>
      </c>
      <c r="D318" s="29">
        <f>VLOOKUP(B318,'[1]ICR Data'!$A:$E,5,FALSE)</f>
        <v>7.4999999999999997E-3</v>
      </c>
      <c r="E318" s="43" t="str">
        <f>IF(VLOOKUP($B318,'[2] Current Investment Portfolios'!$C$1:$R$65536,3)="","",VLOOKUP($B318,'[2] Current Investment Portfolios'!$C$1:$R$65536,3,FALSE))</f>
        <v/>
      </c>
      <c r="F318" s="43" t="str">
        <f>IF(VLOOKUP($B318,'[2] Current Investment Portfolios'!$C$1:$R$65536,10)="","",VLOOKUP($B318,'[2] Current Investment Portfolios'!$C$1:$R$65536,10,FALSE))</f>
        <v/>
      </c>
      <c r="G318" s="43" t="str">
        <f>IF(VLOOKUP($B318,'[2] Current Investment Portfolios'!$C$1:$R$65536,4)="","",VLOOKUP($B318,'[2] Current Investment Portfolios'!$C$1:$R$65536,4,FALSE))</f>
        <v/>
      </c>
      <c r="H318" s="43" t="str">
        <f>IF(VLOOKUP($B318,'[2] Current Investment Portfolios'!$C$1:$R$65536,11)="","",VLOOKUP($B318,'[2] Current Investment Portfolios'!$C$1:$R$65536,11,FALSE))</f>
        <v/>
      </c>
      <c r="I318" s="43" t="str">
        <f>IF(VLOOKUP($B318,'[2] Current Investment Portfolios'!$C$1:$R$65536,5)="","",VLOOKUP($B318,'[2] Current Investment Portfolios'!$C$1:$R$65536,5,FALSE))</f>
        <v/>
      </c>
      <c r="J318" s="43" t="str">
        <f>IF(VLOOKUP($B318,'[2] Current Investment Portfolios'!$C$1:$R$65536,12)="","",VLOOKUP($B318,'[2] Current Investment Portfolios'!$C$1:$R$65536,12,FALSE))</f>
        <v/>
      </c>
      <c r="K318" s="43" t="str">
        <f>IF(VLOOKUP($B318,'[2] Current Investment Portfolios'!$C$1:$R$65536,6)="","",VLOOKUP($B318,'[2] Current Investment Portfolios'!$C$1:$R$65536,6,FALSE))</f>
        <v/>
      </c>
      <c r="L318" s="43" t="str">
        <f>IF(VLOOKUP($B318,'[2] Current Investment Portfolios'!$C$1:$R$65536,13)="","",VLOOKUP($B318,'[2] Current Investment Portfolios'!$C$1:$R$65536,13,FALSE))</f>
        <v/>
      </c>
      <c r="M318" s="43" t="str">
        <f>IF(VLOOKUP($B318,'[2] Current Investment Portfolios'!$C$1:$R$65536,7)="","",VLOOKUP($B318,'[2] Current Investment Portfolios'!$C$1:$R$65536,7,FALSE))</f>
        <v/>
      </c>
      <c r="N318" s="43" t="str">
        <f>IF(VLOOKUP($B318,'[2] Current Investment Portfolios'!$C$1:$R$65536,14)="","",VLOOKUP($B318,'[2] Current Investment Portfolios'!$C$1:$R$65536,14,FALSE))</f>
        <v/>
      </c>
      <c r="O318" s="43" t="str">
        <f>IF(VLOOKUP($B318,'[2] Current Investment Portfolios'!$C$1:$R$65536,8)="","",VLOOKUP($B318,'[2] Current Investment Portfolios'!$C$1:$R$65536,8,FALSE))</f>
        <v/>
      </c>
      <c r="P318" s="43" t="str">
        <f>IF(VLOOKUP($B318,'[2] Current Investment Portfolios'!$C$1:$R$65536,15)="","",VLOOKUP($B318,'[2] Current Investment Portfolios'!$C$1:$R$65536,15,FALSE))</f>
        <v/>
      </c>
      <c r="Q318" s="43" t="str">
        <f>IF(VLOOKUP($B318,'[2] Current Investment Portfolios'!$C$1:$R$65536,9)="","",VLOOKUP($B318,'[2] Current Investment Portfolios'!$C$1:$R$65536,9,FALSE))</f>
        <v/>
      </c>
      <c r="R318" s="43" t="str">
        <f>IF(VLOOKUP($B318,'[2] Current Investment Portfolios'!$C$1:$R$65536,16)="","",VLOOKUP($B318,'[2] Current Investment Portfolios'!$C$1:$R$65536,16,FALSE))</f>
        <v/>
      </c>
      <c r="S318" s="29" t="str">
        <f>VLOOKUP(B318,'[1]BuySell Data'!$A:$E,5,FALSE)</f>
        <v>n/a</v>
      </c>
      <c r="T318" s="27" t="str">
        <f>VLOOKUP(B318,'[1]Investment Managers'!$A:$B,2,FALSE)</f>
        <v>DNR Capital</v>
      </c>
    </row>
    <row r="319" spans="1:237" s="2" customFormat="1" x14ac:dyDescent="0.25">
      <c r="A319" s="143" t="s">
        <v>870</v>
      </c>
      <c r="B319" s="77" t="s">
        <v>869</v>
      </c>
      <c r="C319" s="78" t="s">
        <v>873</v>
      </c>
      <c r="D319" s="29">
        <f>VLOOKUP(B319,'[1]ICR Data'!$A:$E,5,FALSE)</f>
        <v>7.4999999999999997E-3</v>
      </c>
      <c r="E319" s="43" t="str">
        <f>IF(VLOOKUP($B319,'[2] Current Investment Portfolios'!$C$1:$R$65536,3)="","",VLOOKUP($B319,'[2] Current Investment Portfolios'!$C$1:$R$65536,3,FALSE))</f>
        <v/>
      </c>
      <c r="F319" s="43" t="str">
        <f>IF(VLOOKUP($B319,'[2] Current Investment Portfolios'!$C$1:$R$65536,10)="","",VLOOKUP($B319,'[2] Current Investment Portfolios'!$C$1:$R$65536,10,FALSE))</f>
        <v/>
      </c>
      <c r="G319" s="43" t="str">
        <f>IF(VLOOKUP($B319,'[2] Current Investment Portfolios'!$C$1:$R$65536,4)="","",VLOOKUP($B319,'[2] Current Investment Portfolios'!$C$1:$R$65536,4,FALSE))</f>
        <v/>
      </c>
      <c r="H319" s="43" t="str">
        <f>IF(VLOOKUP($B319,'[2] Current Investment Portfolios'!$C$1:$R$65536,11)="","",VLOOKUP($B319,'[2] Current Investment Portfolios'!$C$1:$R$65536,11,FALSE))</f>
        <v/>
      </c>
      <c r="I319" s="43" t="str">
        <f>IF(VLOOKUP($B319,'[2] Current Investment Portfolios'!$C$1:$R$65536,5)="","",VLOOKUP($B319,'[2] Current Investment Portfolios'!$C$1:$R$65536,5,FALSE))</f>
        <v/>
      </c>
      <c r="J319" s="43" t="str">
        <f>IF(VLOOKUP($B319,'[2] Current Investment Portfolios'!$C$1:$R$65536,12)="","",VLOOKUP($B319,'[2] Current Investment Portfolios'!$C$1:$R$65536,12,FALSE))</f>
        <v/>
      </c>
      <c r="K319" s="43" t="str">
        <f>IF(VLOOKUP($B319,'[2] Current Investment Portfolios'!$C$1:$R$65536,6)="","",VLOOKUP($B319,'[2] Current Investment Portfolios'!$C$1:$R$65536,6,FALSE))</f>
        <v/>
      </c>
      <c r="L319" s="43" t="str">
        <f>IF(VLOOKUP($B319,'[2] Current Investment Portfolios'!$C$1:$R$65536,13)="","",VLOOKUP($B319,'[2] Current Investment Portfolios'!$C$1:$R$65536,13,FALSE))</f>
        <v/>
      </c>
      <c r="M319" s="43" t="str">
        <f>IF(VLOOKUP($B319,'[2] Current Investment Portfolios'!$C$1:$R$65536,7)="","",VLOOKUP($B319,'[2] Current Investment Portfolios'!$C$1:$R$65536,7,FALSE))</f>
        <v/>
      </c>
      <c r="N319" s="43" t="str">
        <f>IF(VLOOKUP($B319,'[2] Current Investment Portfolios'!$C$1:$R$65536,14)="","",VLOOKUP($B319,'[2] Current Investment Portfolios'!$C$1:$R$65536,14,FALSE))</f>
        <v/>
      </c>
      <c r="O319" s="43" t="str">
        <f>IF(VLOOKUP($B319,'[2] Current Investment Portfolios'!$C$1:$R$65536,8)="","",VLOOKUP($B319,'[2] Current Investment Portfolios'!$C$1:$R$65536,8,FALSE))</f>
        <v/>
      </c>
      <c r="P319" s="43" t="str">
        <f>IF(VLOOKUP($B319,'[2] Current Investment Portfolios'!$C$1:$R$65536,15)="","",VLOOKUP($B319,'[2] Current Investment Portfolios'!$C$1:$R$65536,15,FALSE))</f>
        <v/>
      </c>
      <c r="Q319" s="43" t="str">
        <f>IF(VLOOKUP($B319,'[2] Current Investment Portfolios'!$C$1:$R$65536,9)="","",VLOOKUP($B319,'[2] Current Investment Portfolios'!$C$1:$R$65536,9,FALSE))</f>
        <v/>
      </c>
      <c r="R319" s="43" t="str">
        <f>IF(VLOOKUP($B319,'[2] Current Investment Portfolios'!$C$1:$R$65536,16)="","",VLOOKUP($B319,'[2] Current Investment Portfolios'!$C$1:$R$65536,16,FALSE))</f>
        <v/>
      </c>
      <c r="S319" s="29" t="str">
        <f>VLOOKUP(B319,'[1]BuySell Data'!$A:$E,5,FALSE)</f>
        <v>n/a</v>
      </c>
      <c r="T319" s="27" t="str">
        <f>VLOOKUP(B319,'[1]Investment Managers'!$A:$B,2,FALSE)</f>
        <v>DNR Capital</v>
      </c>
    </row>
    <row r="320" spans="1:237" x14ac:dyDescent="0.25">
      <c r="A320" s="143" t="s">
        <v>902</v>
      </c>
      <c r="B320" s="77" t="s">
        <v>871</v>
      </c>
      <c r="C320" s="78" t="s">
        <v>873</v>
      </c>
      <c r="D320" s="29">
        <f>VLOOKUP(B320,'[1]ICR Data'!$A:$E,5,FALSE)</f>
        <v>6.6E-3</v>
      </c>
      <c r="E320" s="43" t="str">
        <f>IF(VLOOKUP($B320,'[2] Current Investment Portfolios'!$C$1:$R$65536,3)="","",VLOOKUP($B320,'[2] Current Investment Portfolios'!$C$1:$R$65536,3,FALSE))</f>
        <v/>
      </c>
      <c r="F320" s="43" t="str">
        <f>IF(VLOOKUP($B320,'[2] Current Investment Portfolios'!$C$1:$R$65536,10)="","",VLOOKUP($B320,'[2] Current Investment Portfolios'!$C$1:$R$65536,10,FALSE))</f>
        <v/>
      </c>
      <c r="G320" s="43" t="str">
        <f>IF(VLOOKUP($B320,'[2] Current Investment Portfolios'!$C$1:$R$65536,4)="","",VLOOKUP($B320,'[2] Current Investment Portfolios'!$C$1:$R$65536,4,FALSE))</f>
        <v/>
      </c>
      <c r="H320" s="43" t="str">
        <f>IF(VLOOKUP($B320,'[2] Current Investment Portfolios'!$C$1:$R$65536,11)="","",VLOOKUP($B320,'[2] Current Investment Portfolios'!$C$1:$R$65536,11,FALSE))</f>
        <v/>
      </c>
      <c r="I320" s="43" t="str">
        <f>IF(VLOOKUP($B320,'[2] Current Investment Portfolios'!$C$1:$R$65536,5)="","",VLOOKUP($B320,'[2] Current Investment Portfolios'!$C$1:$R$65536,5,FALSE))</f>
        <v/>
      </c>
      <c r="J320" s="43" t="str">
        <f>IF(VLOOKUP($B320,'[2] Current Investment Portfolios'!$C$1:$R$65536,12)="","",VLOOKUP($B320,'[2] Current Investment Portfolios'!$C$1:$R$65536,12,FALSE))</f>
        <v/>
      </c>
      <c r="K320" s="43" t="str">
        <f>IF(VLOOKUP($B320,'[2] Current Investment Portfolios'!$C$1:$R$65536,6)="","",VLOOKUP($B320,'[2] Current Investment Portfolios'!$C$1:$R$65536,6,FALSE))</f>
        <v/>
      </c>
      <c r="L320" s="43" t="str">
        <f>IF(VLOOKUP($B320,'[2] Current Investment Portfolios'!$C$1:$R$65536,13)="","",VLOOKUP($B320,'[2] Current Investment Portfolios'!$C$1:$R$65536,13,FALSE))</f>
        <v/>
      </c>
      <c r="M320" s="43" t="str">
        <f>IF(VLOOKUP($B320,'[2] Current Investment Portfolios'!$C$1:$R$65536,7)="","",VLOOKUP($B320,'[2] Current Investment Portfolios'!$C$1:$R$65536,7,FALSE))</f>
        <v/>
      </c>
      <c r="N320" s="43" t="str">
        <f>IF(VLOOKUP($B320,'[2] Current Investment Portfolios'!$C$1:$R$65536,14)="","",VLOOKUP($B320,'[2] Current Investment Portfolios'!$C$1:$R$65536,14,FALSE))</f>
        <v/>
      </c>
      <c r="O320" s="43" t="str">
        <f>IF(VLOOKUP($B320,'[2] Current Investment Portfolios'!$C$1:$R$65536,8)="","",VLOOKUP($B320,'[2] Current Investment Portfolios'!$C$1:$R$65536,8,FALSE))</f>
        <v/>
      </c>
      <c r="P320" s="43" t="str">
        <f>IF(VLOOKUP($B320,'[2] Current Investment Portfolios'!$C$1:$R$65536,15)="","",VLOOKUP($B320,'[2] Current Investment Portfolios'!$C$1:$R$65536,15,FALSE))</f>
        <v/>
      </c>
      <c r="Q320" s="43" t="str">
        <f>IF(VLOOKUP($B320,'[2] Current Investment Portfolios'!$C$1:$R$65536,9)="","",VLOOKUP($B320,'[2] Current Investment Portfolios'!$C$1:$R$65536,9,FALSE))</f>
        <v/>
      </c>
      <c r="R320" s="43" t="str">
        <f>IF(VLOOKUP($B320,'[2] Current Investment Portfolios'!$C$1:$R$65536,16)="","",VLOOKUP($B320,'[2] Current Investment Portfolios'!$C$1:$R$65536,16,FALSE))</f>
        <v/>
      </c>
      <c r="S320" s="29">
        <f>VLOOKUP(B320,'[1]BuySell Data'!$A:$E,5,FALSE)</f>
        <v>6.0000000000000001E-3</v>
      </c>
      <c r="T320" s="27" t="str">
        <f>VLOOKUP(B320,'[1]Investment Managers'!$A:$B,2,FALSE)</f>
        <v>Morningstar</v>
      </c>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row>
    <row r="321" spans="1:237" s="56" customFormat="1" x14ac:dyDescent="0.25">
      <c r="A321" s="31"/>
      <c r="B321" s="35"/>
      <c r="C321" s="35"/>
      <c r="D321" s="29"/>
      <c r="E321" s="43"/>
      <c r="F321" s="43"/>
      <c r="G321" s="43"/>
      <c r="H321" s="43"/>
      <c r="I321" s="43"/>
      <c r="J321" s="43"/>
      <c r="K321" s="43"/>
      <c r="L321" s="43"/>
      <c r="M321" s="43"/>
      <c r="N321" s="43"/>
      <c r="O321" s="43"/>
      <c r="P321" s="43"/>
      <c r="Q321" s="43"/>
      <c r="R321" s="43"/>
      <c r="S321" s="29"/>
      <c r="T321" s="27"/>
      <c r="U321" s="2"/>
      <c r="V321" s="2"/>
    </row>
    <row r="322" spans="1:237" s="56" customFormat="1" x14ac:dyDescent="0.25">
      <c r="A322" s="2"/>
      <c r="B322" s="46" t="s">
        <v>820</v>
      </c>
      <c r="C322" s="46"/>
      <c r="D322" s="14" t="e">
        <f>MIN(D234:D320)</f>
        <v>#N/A</v>
      </c>
      <c r="E322" s="47" t="e">
        <f>MIN(E234:E320)</f>
        <v>#N/A</v>
      </c>
      <c r="F322" s="47"/>
      <c r="G322" s="47" t="e">
        <f>MIN(G234:G320)</f>
        <v>#N/A</v>
      </c>
      <c r="H322" s="47"/>
      <c r="I322" s="47" t="e">
        <f>MIN(I234:I320)</f>
        <v>#N/A</v>
      </c>
      <c r="J322" s="47"/>
      <c r="K322" s="47" t="e">
        <f>MIN(K234:K320)</f>
        <v>#N/A</v>
      </c>
      <c r="L322" s="47"/>
      <c r="M322" s="47" t="e">
        <f>MIN(M234:M320)</f>
        <v>#N/A</v>
      </c>
      <c r="N322" s="47"/>
      <c r="O322" s="47" t="e">
        <f>MIN(O234:O320)</f>
        <v>#N/A</v>
      </c>
      <c r="P322" s="47"/>
      <c r="Q322" s="47" t="e">
        <f>MIN(Q234:Q320)</f>
        <v>#N/A</v>
      </c>
      <c r="R322" s="48"/>
      <c r="S322" s="14" t="e">
        <f>MIN(S234:S320)</f>
        <v>#N/A</v>
      </c>
      <c r="T322" s="27"/>
      <c r="U322" s="2"/>
      <c r="V322" s="2"/>
    </row>
    <row r="323" spans="1:237" s="7" customFormat="1" x14ac:dyDescent="0.25">
      <c r="A323" s="2"/>
      <c r="B323" s="49" t="s">
        <v>821</v>
      </c>
      <c r="C323" s="49"/>
      <c r="D323" s="14" t="e">
        <f>MAX(D234:D320)</f>
        <v>#N/A</v>
      </c>
      <c r="E323" s="48"/>
      <c r="F323" s="47" t="e">
        <f>MAX(F234:F320)</f>
        <v>#N/A</v>
      </c>
      <c r="G323" s="47"/>
      <c r="H323" s="47" t="e">
        <f>MAX(H234:H320)</f>
        <v>#N/A</v>
      </c>
      <c r="I323" s="47"/>
      <c r="J323" s="47" t="e">
        <f>MAX(J234:J320)</f>
        <v>#N/A</v>
      </c>
      <c r="K323" s="47"/>
      <c r="L323" s="47" t="e">
        <f>MAX(L234:L320)</f>
        <v>#N/A</v>
      </c>
      <c r="M323" s="47"/>
      <c r="N323" s="47" t="e">
        <f>MAX(N234:N320)</f>
        <v>#N/A</v>
      </c>
      <c r="O323" s="47"/>
      <c r="P323" s="47" t="e">
        <f>MAX(P234:P320)</f>
        <v>#N/A</v>
      </c>
      <c r="Q323" s="47"/>
      <c r="R323" s="47" t="e">
        <f>MAX(R234:R320)</f>
        <v>#N/A</v>
      </c>
      <c r="S323" s="14" t="e">
        <f>MAX(S234:S320)</f>
        <v>#N/A</v>
      </c>
      <c r="T323" s="27"/>
      <c r="U323" s="31"/>
      <c r="V323" s="31"/>
    </row>
    <row r="324" spans="1:237" s="7" customFormat="1" x14ac:dyDescent="0.25">
      <c r="A324" s="49" t="s">
        <v>823</v>
      </c>
      <c r="B324" s="35"/>
      <c r="C324" s="35"/>
      <c r="D324" s="29"/>
      <c r="E324" s="43"/>
      <c r="F324" s="43"/>
      <c r="G324" s="43"/>
      <c r="H324" s="43"/>
      <c r="I324" s="43"/>
      <c r="J324" s="43"/>
      <c r="K324" s="43"/>
      <c r="L324" s="43"/>
      <c r="M324" s="43"/>
      <c r="N324" s="43"/>
      <c r="O324" s="43"/>
      <c r="P324" s="43"/>
      <c r="Q324" s="43"/>
      <c r="R324" s="43"/>
      <c r="S324" s="29"/>
      <c r="T324" s="27"/>
      <c r="U324" s="31"/>
      <c r="V324" s="31"/>
    </row>
    <row r="325" spans="1:237" s="7" customFormat="1" x14ac:dyDescent="0.25">
      <c r="A325" s="16" t="s">
        <v>1018</v>
      </c>
      <c r="B325" s="51" t="s">
        <v>242</v>
      </c>
      <c r="C325" s="32" t="s">
        <v>873</v>
      </c>
      <c r="D325" s="29">
        <f>VLOOKUP(B325,'[1]ICR Data'!$A:$E,5,FALSE)</f>
        <v>1.26E-2</v>
      </c>
      <c r="E325" s="43" t="str">
        <f>IF(VLOOKUP($B325,'[2] Current Investment Portfolios'!$C$1:$R$65536,3)="","",VLOOKUP($B325,'[2] Current Investment Portfolios'!$C$1:$R$65536,3,FALSE))</f>
        <v/>
      </c>
      <c r="F325" s="43" t="str">
        <f>IF(VLOOKUP($B325,'[2] Current Investment Portfolios'!$C$1:$R$65536,10)="","",VLOOKUP($B325,'[2] Current Investment Portfolios'!$C$1:$R$65536,10,FALSE))</f>
        <v/>
      </c>
      <c r="G325" s="43" t="str">
        <f>IF(VLOOKUP($B325,'[2] Current Investment Portfolios'!$C$1:$R$65536,4)="","",VLOOKUP($B325,'[2] Current Investment Portfolios'!$C$1:$R$65536,4,FALSE))</f>
        <v/>
      </c>
      <c r="H325" s="43" t="str">
        <f>IF(VLOOKUP($B325,'[2] Current Investment Portfolios'!$C$1:$R$65536,11)="","",VLOOKUP($B325,'[2] Current Investment Portfolios'!$C$1:$R$65536,11,FALSE))</f>
        <v/>
      </c>
      <c r="I325" s="43" t="str">
        <f>IF(VLOOKUP($B325,'[2] Current Investment Portfolios'!$C$1:$R$65536,5)="","",VLOOKUP($B325,'[2] Current Investment Portfolios'!$C$1:$R$65536,5,FALSE))</f>
        <v/>
      </c>
      <c r="J325" s="43" t="str">
        <f>IF(VLOOKUP($B325,'[2] Current Investment Portfolios'!$C$1:$R$65536,12)="","",VLOOKUP($B325,'[2] Current Investment Portfolios'!$C$1:$R$65536,12,FALSE))</f>
        <v/>
      </c>
      <c r="K325" s="43" t="str">
        <f>IF(VLOOKUP($B325,'[2] Current Investment Portfolios'!$C$1:$R$65536,6)="","",VLOOKUP($B325,'[2] Current Investment Portfolios'!$C$1:$R$65536,6,FALSE))</f>
        <v/>
      </c>
      <c r="L325" s="43" t="str">
        <f>IF(VLOOKUP($B325,'[2] Current Investment Portfolios'!$C$1:$R$65536,13)="","",VLOOKUP($B325,'[2] Current Investment Portfolios'!$C$1:$R$65536,13,FALSE))</f>
        <v/>
      </c>
      <c r="M325" s="43" t="str">
        <f>IF(VLOOKUP($B325,'[2] Current Investment Portfolios'!$C$1:$R$65536,7)="","",VLOOKUP($B325,'[2] Current Investment Portfolios'!$C$1:$R$65536,7,FALSE))</f>
        <v/>
      </c>
      <c r="N325" s="43" t="str">
        <f>IF(VLOOKUP($B325,'[2] Current Investment Portfolios'!$C$1:$R$65536,14)="","",VLOOKUP($B325,'[2] Current Investment Portfolios'!$C$1:$R$65536,14,FALSE))</f>
        <v/>
      </c>
      <c r="O325" s="43" t="str">
        <f>IF(VLOOKUP($B325,'[2] Current Investment Portfolios'!$C$1:$R$65536,8)="","",VLOOKUP($B325,'[2] Current Investment Portfolios'!$C$1:$R$65536,8,FALSE))</f>
        <v/>
      </c>
      <c r="P325" s="43" t="str">
        <f>IF(VLOOKUP($B325,'[2] Current Investment Portfolios'!$C$1:$R$65536,15)="","",VLOOKUP($B325,'[2] Current Investment Portfolios'!$C$1:$R$65536,15,FALSE))</f>
        <v/>
      </c>
      <c r="Q325" s="43" t="str">
        <f>IF(VLOOKUP($B325,'[2] Current Investment Portfolios'!$C$1:$R$65536,9)="","",VLOOKUP($B325,'[2] Current Investment Portfolios'!$C$1:$R$65536,9,FALSE))</f>
        <v/>
      </c>
      <c r="R325" s="43" t="str">
        <f>IF(VLOOKUP($B325,'[2] Current Investment Portfolios'!$C$1:$R$65536,16)="","",VLOOKUP($B325,'[2] Current Investment Portfolios'!$C$1:$R$65536,16,FALSE))</f>
        <v/>
      </c>
      <c r="S325" s="29">
        <f>VLOOKUP(B325,'[1]BuySell Data'!$A:$E,5,FALSE)</f>
        <v>6.0000000000000001E-3</v>
      </c>
      <c r="T325" s="27" t="str">
        <f>VLOOKUP(B325,'[1]Investment Managers'!$A:$B,2,FALSE)</f>
        <v>Aberdeen Standard Investments</v>
      </c>
      <c r="U325" s="31"/>
      <c r="V325" s="31"/>
    </row>
    <row r="326" spans="1:237" x14ac:dyDescent="0.25">
      <c r="A326" s="16" t="s">
        <v>453</v>
      </c>
      <c r="B326" s="35" t="s">
        <v>35</v>
      </c>
      <c r="C326" s="32" t="s">
        <v>873</v>
      </c>
      <c r="D326" s="29">
        <f>VLOOKUP(B326,'[1]ICR Data'!$A:$E,5,FALSE)</f>
        <v>8.5000000000000006E-3</v>
      </c>
      <c r="E326" s="43" t="e">
        <f>IF(VLOOKUP($B326,'[2] Current Investment Portfolios'!$C$1:$R$65536,3)="","",VLOOKUP($B326,'[2] Current Investment Portfolios'!$C$1:$R$65536,3,FALSE))</f>
        <v>#N/A</v>
      </c>
      <c r="F326" s="43" t="e">
        <f>IF(VLOOKUP($B326,'[2] Current Investment Portfolios'!$C$1:$R$65536,10)="","",VLOOKUP($B326,'[2] Current Investment Portfolios'!$C$1:$R$65536,10,FALSE))</f>
        <v>#N/A</v>
      </c>
      <c r="G326" s="43" t="e">
        <f>IF(VLOOKUP($B326,'[2] Current Investment Portfolios'!$C$1:$R$65536,4)="","",VLOOKUP($B326,'[2] Current Investment Portfolios'!$C$1:$R$65536,4,FALSE))</f>
        <v>#N/A</v>
      </c>
      <c r="H326" s="43" t="e">
        <f>IF(VLOOKUP($B326,'[2] Current Investment Portfolios'!$C$1:$R$65536,11)="","",VLOOKUP($B326,'[2] Current Investment Portfolios'!$C$1:$R$65536,11,FALSE))</f>
        <v>#N/A</v>
      </c>
      <c r="I326" s="43" t="e">
        <f>IF(VLOOKUP($B326,'[2] Current Investment Portfolios'!$C$1:$R$65536,5)="","",VLOOKUP($B326,'[2] Current Investment Portfolios'!$C$1:$R$65536,5,FALSE))</f>
        <v>#N/A</v>
      </c>
      <c r="J326" s="43" t="e">
        <f>IF(VLOOKUP($B326,'[2] Current Investment Portfolios'!$C$1:$R$65536,12)="","",VLOOKUP($B326,'[2] Current Investment Portfolios'!$C$1:$R$65536,12,FALSE))</f>
        <v>#N/A</v>
      </c>
      <c r="K326" s="43" t="e">
        <f>IF(VLOOKUP($B326,'[2] Current Investment Portfolios'!$C$1:$R$65536,6)="","",VLOOKUP($B326,'[2] Current Investment Portfolios'!$C$1:$R$65536,6,FALSE))</f>
        <v>#N/A</v>
      </c>
      <c r="L326" s="43" t="e">
        <f>IF(VLOOKUP($B326,'[2] Current Investment Portfolios'!$C$1:$R$65536,13)="","",VLOOKUP($B326,'[2] Current Investment Portfolios'!$C$1:$R$65536,13,FALSE))</f>
        <v>#N/A</v>
      </c>
      <c r="M326" s="43" t="e">
        <f>IF(VLOOKUP($B326,'[2] Current Investment Portfolios'!$C$1:$R$65536,7)="","",VLOOKUP($B326,'[2] Current Investment Portfolios'!$C$1:$R$65536,7,FALSE))</f>
        <v>#N/A</v>
      </c>
      <c r="N326" s="43" t="e">
        <f>IF(VLOOKUP($B326,'[2] Current Investment Portfolios'!$C$1:$R$65536,14)="","",VLOOKUP($B326,'[2] Current Investment Portfolios'!$C$1:$R$65536,14,FALSE))</f>
        <v>#N/A</v>
      </c>
      <c r="O326" s="43" t="e">
        <f>IF(VLOOKUP($B326,'[2] Current Investment Portfolios'!$C$1:$R$65536,8)="","",VLOOKUP($B326,'[2] Current Investment Portfolios'!$C$1:$R$65536,8,FALSE))</f>
        <v>#N/A</v>
      </c>
      <c r="P326" s="43" t="e">
        <f>IF(VLOOKUP($B326,'[2] Current Investment Portfolios'!$C$1:$R$65536,15)="","",VLOOKUP($B326,'[2] Current Investment Portfolios'!$C$1:$R$65536,15,FALSE))</f>
        <v>#N/A</v>
      </c>
      <c r="Q326" s="43" t="e">
        <f>IF(VLOOKUP($B326,'[2] Current Investment Portfolios'!$C$1:$R$65536,9)="","",VLOOKUP($B326,'[2] Current Investment Portfolios'!$C$1:$R$65536,9,FALSE))</f>
        <v>#N/A</v>
      </c>
      <c r="R326" s="43" t="e">
        <f>IF(VLOOKUP($B326,'[2] Current Investment Portfolios'!$C$1:$R$65536,16)="","",VLOOKUP($B326,'[2] Current Investment Portfolios'!$C$1:$R$65536,16,FALSE))</f>
        <v>#N/A</v>
      </c>
      <c r="S326" s="29">
        <f>VLOOKUP(B326,'[1]BuySell Data'!$A:$E,5,FALSE)</f>
        <v>5.0000000000000001E-3</v>
      </c>
      <c r="T326" s="27" t="str">
        <f>VLOOKUP(B326,'[1]Investment Managers'!$A:$B,2,FALSE)</f>
        <v>Ausbil Investment Management Limited</v>
      </c>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row>
    <row r="327" spans="1:237" x14ac:dyDescent="0.25">
      <c r="A327" s="16" t="s">
        <v>1487</v>
      </c>
      <c r="B327" s="35" t="s">
        <v>1486</v>
      </c>
      <c r="C327" s="32" t="s">
        <v>873</v>
      </c>
      <c r="D327" s="29">
        <f>VLOOKUP(B327,'[1]ICR Data'!$A:$E,5,FALSE)</f>
        <v>4.1499999999999995E-2</v>
      </c>
      <c r="E327" s="43" t="e">
        <f>IF(VLOOKUP($B327,'[2] Current Investment Portfolios'!$C$1:$R$65536,3)="","",VLOOKUP($B327,'[2] Current Investment Portfolios'!$C$1:$R$65536,3,FALSE))</f>
        <v>#N/A</v>
      </c>
      <c r="F327" s="43" t="e">
        <f>IF(VLOOKUP($B327,'[2] Current Investment Portfolios'!$C$1:$R$65536,10)="","",VLOOKUP($B327,'[2] Current Investment Portfolios'!$C$1:$R$65536,10,FALSE))</f>
        <v>#N/A</v>
      </c>
      <c r="G327" s="43" t="e">
        <f>IF(VLOOKUP($B327,'[2] Current Investment Portfolios'!$C$1:$R$65536,4)="","",VLOOKUP($B327,'[2] Current Investment Portfolios'!$C$1:$R$65536,4,FALSE))</f>
        <v>#N/A</v>
      </c>
      <c r="H327" s="43" t="e">
        <f>IF(VLOOKUP($B327,'[2] Current Investment Portfolios'!$C$1:$R$65536,11)="","",VLOOKUP($B327,'[2] Current Investment Portfolios'!$C$1:$R$65536,11,FALSE))</f>
        <v>#N/A</v>
      </c>
      <c r="I327" s="43" t="e">
        <f>IF(VLOOKUP($B327,'[2] Current Investment Portfolios'!$C$1:$R$65536,5)="","",VLOOKUP($B327,'[2] Current Investment Portfolios'!$C$1:$R$65536,5,FALSE))</f>
        <v>#N/A</v>
      </c>
      <c r="J327" s="43" t="e">
        <f>IF(VLOOKUP($B327,'[2] Current Investment Portfolios'!$C$1:$R$65536,12)="","",VLOOKUP($B327,'[2] Current Investment Portfolios'!$C$1:$R$65536,12,FALSE))</f>
        <v>#N/A</v>
      </c>
      <c r="K327" s="43" t="e">
        <f>IF(VLOOKUP($B327,'[2] Current Investment Portfolios'!$C$1:$R$65536,6)="","",VLOOKUP($B327,'[2] Current Investment Portfolios'!$C$1:$R$65536,6,FALSE))</f>
        <v>#N/A</v>
      </c>
      <c r="L327" s="43" t="e">
        <f>IF(VLOOKUP($B327,'[2] Current Investment Portfolios'!$C$1:$R$65536,13)="","",VLOOKUP($B327,'[2] Current Investment Portfolios'!$C$1:$R$65536,13,FALSE))</f>
        <v>#N/A</v>
      </c>
      <c r="M327" s="43" t="e">
        <f>IF(VLOOKUP($B327,'[2] Current Investment Portfolios'!$C$1:$R$65536,7)="","",VLOOKUP($B327,'[2] Current Investment Portfolios'!$C$1:$R$65536,7,FALSE))</f>
        <v>#N/A</v>
      </c>
      <c r="N327" s="43" t="e">
        <f>IF(VLOOKUP($B327,'[2] Current Investment Portfolios'!$C$1:$R$65536,14)="","",VLOOKUP($B327,'[2] Current Investment Portfolios'!$C$1:$R$65536,14,FALSE))</f>
        <v>#N/A</v>
      </c>
      <c r="O327" s="43" t="e">
        <f>IF(VLOOKUP($B327,'[2] Current Investment Portfolios'!$C$1:$R$65536,8)="","",VLOOKUP($B327,'[2] Current Investment Portfolios'!$C$1:$R$65536,8,FALSE))</f>
        <v>#N/A</v>
      </c>
      <c r="P327" s="43" t="e">
        <f>IF(VLOOKUP($B327,'[2] Current Investment Portfolios'!$C$1:$R$65536,15)="","",VLOOKUP($B327,'[2] Current Investment Portfolios'!$C$1:$R$65536,15,FALSE))</f>
        <v>#N/A</v>
      </c>
      <c r="Q327" s="43" t="e">
        <f>IF(VLOOKUP($B327,'[2] Current Investment Portfolios'!$C$1:$R$65536,9)="","",VLOOKUP($B327,'[2] Current Investment Portfolios'!$C$1:$R$65536,9,FALSE))</f>
        <v>#N/A</v>
      </c>
      <c r="R327" s="43" t="e">
        <f>IF(VLOOKUP($B327,'[2] Current Investment Portfolios'!$C$1:$R$65536,16)="","",VLOOKUP($B327,'[2] Current Investment Portfolios'!$C$1:$R$65536,16,FALSE))</f>
        <v>#N/A</v>
      </c>
      <c r="S327" s="29">
        <f>VLOOKUP(B327,'[1]BuySell Data'!$A:$E,5,FALSE)</f>
        <v>5.0000000000000001E-3</v>
      </c>
      <c r="T327" s="27" t="str">
        <f>VLOOKUP(B327,'[1]Investment Managers'!$A:$B,2,FALSE)</f>
        <v>Bennelong Australian Eq Ptnrs Pty Ltd</v>
      </c>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row>
    <row r="328" spans="1:237" x14ac:dyDescent="0.25">
      <c r="A328" s="16" t="s">
        <v>296</v>
      </c>
      <c r="B328" s="35" t="s">
        <v>295</v>
      </c>
      <c r="C328" s="32" t="s">
        <v>873</v>
      </c>
      <c r="D328" s="29">
        <f>VLOOKUP(B328,'[1]ICR Data'!$A:$E,5,FALSE)</f>
        <v>1.8200000000000001E-2</v>
      </c>
      <c r="E328" s="43" t="e">
        <f>IF(VLOOKUP($B328,'[2] Current Investment Portfolios'!$C$1:$R$65536,3)="","",VLOOKUP($B328,'[2] Current Investment Portfolios'!$C$1:$R$65536,3,FALSE))</f>
        <v>#N/A</v>
      </c>
      <c r="F328" s="43" t="e">
        <f>IF(VLOOKUP($B328,'[2] Current Investment Portfolios'!$C$1:$R$65536,10)="","",VLOOKUP($B328,'[2] Current Investment Portfolios'!$C$1:$R$65536,10,FALSE))</f>
        <v>#N/A</v>
      </c>
      <c r="G328" s="43" t="e">
        <f>IF(VLOOKUP($B328,'[2] Current Investment Portfolios'!$C$1:$R$65536,4)="","",VLOOKUP($B328,'[2] Current Investment Portfolios'!$C$1:$R$65536,4,FALSE))</f>
        <v>#N/A</v>
      </c>
      <c r="H328" s="43" t="e">
        <f>IF(VLOOKUP($B328,'[2] Current Investment Portfolios'!$C$1:$R$65536,11)="","",VLOOKUP($B328,'[2] Current Investment Portfolios'!$C$1:$R$65536,11,FALSE))</f>
        <v>#N/A</v>
      </c>
      <c r="I328" s="43" t="e">
        <f>IF(VLOOKUP($B328,'[2] Current Investment Portfolios'!$C$1:$R$65536,5)="","",VLOOKUP($B328,'[2] Current Investment Portfolios'!$C$1:$R$65536,5,FALSE))</f>
        <v>#N/A</v>
      </c>
      <c r="J328" s="43" t="e">
        <f>IF(VLOOKUP($B328,'[2] Current Investment Portfolios'!$C$1:$R$65536,12)="","",VLOOKUP($B328,'[2] Current Investment Portfolios'!$C$1:$R$65536,12,FALSE))</f>
        <v>#N/A</v>
      </c>
      <c r="K328" s="43" t="e">
        <f>IF(VLOOKUP($B328,'[2] Current Investment Portfolios'!$C$1:$R$65536,6)="","",VLOOKUP($B328,'[2] Current Investment Portfolios'!$C$1:$R$65536,6,FALSE))</f>
        <v>#N/A</v>
      </c>
      <c r="L328" s="43" t="e">
        <f>IF(VLOOKUP($B328,'[2] Current Investment Portfolios'!$C$1:$R$65536,13)="","",VLOOKUP($B328,'[2] Current Investment Portfolios'!$C$1:$R$65536,13,FALSE))</f>
        <v>#N/A</v>
      </c>
      <c r="M328" s="43" t="e">
        <f>IF(VLOOKUP($B328,'[2] Current Investment Portfolios'!$C$1:$R$65536,7)="","",VLOOKUP($B328,'[2] Current Investment Portfolios'!$C$1:$R$65536,7,FALSE))</f>
        <v>#N/A</v>
      </c>
      <c r="N328" s="43" t="e">
        <f>IF(VLOOKUP($B328,'[2] Current Investment Portfolios'!$C$1:$R$65536,14)="","",VLOOKUP($B328,'[2] Current Investment Portfolios'!$C$1:$R$65536,14,FALSE))</f>
        <v>#N/A</v>
      </c>
      <c r="O328" s="43" t="e">
        <f>IF(VLOOKUP($B328,'[2] Current Investment Portfolios'!$C$1:$R$65536,8)="","",VLOOKUP($B328,'[2] Current Investment Portfolios'!$C$1:$R$65536,8,FALSE))</f>
        <v>#N/A</v>
      </c>
      <c r="P328" s="43" t="e">
        <f>IF(VLOOKUP($B328,'[2] Current Investment Portfolios'!$C$1:$R$65536,15)="","",VLOOKUP($B328,'[2] Current Investment Portfolios'!$C$1:$R$65536,15,FALSE))</f>
        <v>#N/A</v>
      </c>
      <c r="Q328" s="43" t="e">
        <f>IF(VLOOKUP($B328,'[2] Current Investment Portfolios'!$C$1:$R$65536,9)="","",VLOOKUP($B328,'[2] Current Investment Portfolios'!$C$1:$R$65536,9,FALSE))</f>
        <v>#N/A</v>
      </c>
      <c r="R328" s="43" t="e">
        <f>IF(VLOOKUP($B328,'[2] Current Investment Portfolios'!$C$1:$R$65536,16)="","",VLOOKUP($B328,'[2] Current Investment Portfolios'!$C$1:$R$65536,16,FALSE))</f>
        <v>#N/A</v>
      </c>
      <c r="S328" s="29">
        <f>VLOOKUP(B328,'[1]BuySell Data'!$A:$E,5,FALSE)</f>
        <v>4.0000000000000001E-3</v>
      </c>
      <c r="T328" s="27" t="str">
        <f>VLOOKUP(B328,'[1]Investment Managers'!$A:$B,2,FALSE)</f>
        <v>Bennelong Funds Management Ltd</v>
      </c>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row>
    <row r="329" spans="1:237" x14ac:dyDescent="0.25">
      <c r="A329" s="16" t="s">
        <v>284</v>
      </c>
      <c r="B329" s="51" t="s">
        <v>142</v>
      </c>
      <c r="C329" s="32" t="s">
        <v>873</v>
      </c>
      <c r="D329" s="29">
        <f>VLOOKUP(B329,'[1]ICR Data'!$A:$E,5,FALSE)</f>
        <v>1.3200000000000002E-2</v>
      </c>
      <c r="E329" s="43" t="str">
        <f>IF(VLOOKUP($B329,'[2] Current Investment Portfolios'!$C$1:$R$65536,3)="","",VLOOKUP($B329,'[2] Current Investment Portfolios'!$C$1:$R$65536,3,FALSE))</f>
        <v/>
      </c>
      <c r="F329" s="43" t="str">
        <f>IF(VLOOKUP($B329,'[2] Current Investment Portfolios'!$C$1:$R$65536,10)="","",VLOOKUP($B329,'[2] Current Investment Portfolios'!$C$1:$R$65536,10,FALSE))</f>
        <v/>
      </c>
      <c r="G329" s="43" t="str">
        <f>IF(VLOOKUP($B329,'[2] Current Investment Portfolios'!$C$1:$R$65536,4)="","",VLOOKUP($B329,'[2] Current Investment Portfolios'!$C$1:$R$65536,4,FALSE))</f>
        <v/>
      </c>
      <c r="H329" s="43" t="str">
        <f>IF(VLOOKUP($B329,'[2] Current Investment Portfolios'!$C$1:$R$65536,11)="","",VLOOKUP($B329,'[2] Current Investment Portfolios'!$C$1:$R$65536,11,FALSE))</f>
        <v/>
      </c>
      <c r="I329" s="43" t="str">
        <f>IF(VLOOKUP($B329,'[2] Current Investment Portfolios'!$C$1:$R$65536,5)="","",VLOOKUP($B329,'[2] Current Investment Portfolios'!$C$1:$R$65536,5,FALSE))</f>
        <v/>
      </c>
      <c r="J329" s="43" t="str">
        <f>IF(VLOOKUP($B329,'[2] Current Investment Portfolios'!$C$1:$R$65536,12)="","",VLOOKUP($B329,'[2] Current Investment Portfolios'!$C$1:$R$65536,12,FALSE))</f>
        <v/>
      </c>
      <c r="K329" s="43" t="str">
        <f>IF(VLOOKUP($B329,'[2] Current Investment Portfolios'!$C$1:$R$65536,6)="","",VLOOKUP($B329,'[2] Current Investment Portfolios'!$C$1:$R$65536,6,FALSE))</f>
        <v/>
      </c>
      <c r="L329" s="43" t="str">
        <f>IF(VLOOKUP($B329,'[2] Current Investment Portfolios'!$C$1:$R$65536,13)="","",VLOOKUP($B329,'[2] Current Investment Portfolios'!$C$1:$R$65536,13,FALSE))</f>
        <v/>
      </c>
      <c r="M329" s="43" t="str">
        <f>IF(VLOOKUP($B329,'[2] Current Investment Portfolios'!$C$1:$R$65536,7)="","",VLOOKUP($B329,'[2] Current Investment Portfolios'!$C$1:$R$65536,7,FALSE))</f>
        <v/>
      </c>
      <c r="N329" s="43" t="str">
        <f>IF(VLOOKUP($B329,'[2] Current Investment Portfolios'!$C$1:$R$65536,14)="","",VLOOKUP($B329,'[2] Current Investment Portfolios'!$C$1:$R$65536,14,FALSE))</f>
        <v/>
      </c>
      <c r="O329" s="43" t="str">
        <f>IF(VLOOKUP($B329,'[2] Current Investment Portfolios'!$C$1:$R$65536,8)="","",VLOOKUP($B329,'[2] Current Investment Portfolios'!$C$1:$R$65536,8,FALSE))</f>
        <v/>
      </c>
      <c r="P329" s="43" t="str">
        <f>IF(VLOOKUP($B329,'[2] Current Investment Portfolios'!$C$1:$R$65536,15)="","",VLOOKUP($B329,'[2] Current Investment Portfolios'!$C$1:$R$65536,15,FALSE))</f>
        <v/>
      </c>
      <c r="Q329" s="43" t="str">
        <f>IF(VLOOKUP($B329,'[2] Current Investment Portfolios'!$C$1:$R$65536,9)="","",VLOOKUP($B329,'[2] Current Investment Portfolios'!$C$1:$R$65536,9,FALSE))</f>
        <v/>
      </c>
      <c r="R329" s="43" t="str">
        <f>IF(VLOOKUP($B329,'[2] Current Investment Portfolios'!$C$1:$R$65536,16)="","",VLOOKUP($B329,'[2] Current Investment Portfolios'!$C$1:$R$65536,16,FALSE))</f>
        <v/>
      </c>
      <c r="S329" s="29">
        <f>VLOOKUP(B329,'[1]BuySell Data'!$A:$E,5,FALSE)</f>
        <v>6.0000000000000001E-3</v>
      </c>
      <c r="T329" s="27" t="str">
        <f>VLOOKUP(B329,'[1]Investment Managers'!$A:$B,2,FALSE)</f>
        <v>Celeste Funds Management Limited</v>
      </c>
    </row>
    <row r="330" spans="1:237" s="7" customFormat="1" x14ac:dyDescent="0.25">
      <c r="A330" s="176" t="s">
        <v>881</v>
      </c>
      <c r="B330" s="75" t="s">
        <v>829</v>
      </c>
      <c r="C330" s="76" t="s">
        <v>873</v>
      </c>
      <c r="D330" s="29">
        <f>VLOOKUP(B330,'[1]ICR Data'!$A:$E,5,FALSE)</f>
        <v>6.0999999999999995E-3</v>
      </c>
      <c r="E330" s="43" t="str">
        <f>IF(VLOOKUP($B330,'[2] Current Investment Portfolios'!$C$1:$R$65536,3)="","",VLOOKUP($B330,'[2] Current Investment Portfolios'!$C$1:$R$65536,3,FALSE))</f>
        <v/>
      </c>
      <c r="F330" s="43" t="str">
        <f>IF(VLOOKUP($B330,'[2] Current Investment Portfolios'!$C$1:$R$65536,10)="","",VLOOKUP($B330,'[2] Current Investment Portfolios'!$C$1:$R$65536,10,FALSE))</f>
        <v/>
      </c>
      <c r="G330" s="43" t="str">
        <f>IF(VLOOKUP($B330,'[2] Current Investment Portfolios'!$C$1:$R$65536,4)="","",VLOOKUP($B330,'[2] Current Investment Portfolios'!$C$1:$R$65536,4,FALSE))</f>
        <v/>
      </c>
      <c r="H330" s="43" t="str">
        <f>IF(VLOOKUP($B330,'[2] Current Investment Portfolios'!$C$1:$R$65536,11)="","",VLOOKUP($B330,'[2] Current Investment Portfolios'!$C$1:$R$65536,11,FALSE))</f>
        <v/>
      </c>
      <c r="I330" s="43" t="str">
        <f>IF(VLOOKUP($B330,'[2] Current Investment Portfolios'!$C$1:$R$65536,5)="","",VLOOKUP($B330,'[2] Current Investment Portfolios'!$C$1:$R$65536,5,FALSE))</f>
        <v/>
      </c>
      <c r="J330" s="43" t="str">
        <f>IF(VLOOKUP($B330,'[2] Current Investment Portfolios'!$C$1:$R$65536,12)="","",VLOOKUP($B330,'[2] Current Investment Portfolios'!$C$1:$R$65536,12,FALSE))</f>
        <v/>
      </c>
      <c r="K330" s="43" t="str">
        <f>IF(VLOOKUP($B330,'[2] Current Investment Portfolios'!$C$1:$R$65536,6)="","",VLOOKUP($B330,'[2] Current Investment Portfolios'!$C$1:$R$65536,6,FALSE))</f>
        <v/>
      </c>
      <c r="L330" s="43" t="str">
        <f>IF(VLOOKUP($B330,'[2] Current Investment Portfolios'!$C$1:$R$65536,13)="","",VLOOKUP($B330,'[2] Current Investment Portfolios'!$C$1:$R$65536,13,FALSE))</f>
        <v/>
      </c>
      <c r="M330" s="43" t="str">
        <f>IF(VLOOKUP($B330,'[2] Current Investment Portfolios'!$C$1:$R$65536,7)="","",VLOOKUP($B330,'[2] Current Investment Portfolios'!$C$1:$R$65536,7,FALSE))</f>
        <v/>
      </c>
      <c r="N330" s="43" t="str">
        <f>IF(VLOOKUP($B330,'[2] Current Investment Portfolios'!$C$1:$R$65536,14)="","",VLOOKUP($B330,'[2] Current Investment Portfolios'!$C$1:$R$65536,14,FALSE))</f>
        <v/>
      </c>
      <c r="O330" s="43" t="str">
        <f>IF(VLOOKUP($B330,'[2] Current Investment Portfolios'!$C$1:$R$65536,8)="","",VLOOKUP($B330,'[2] Current Investment Portfolios'!$C$1:$R$65536,8,FALSE))</f>
        <v/>
      </c>
      <c r="P330" s="43" t="str">
        <f>IF(VLOOKUP($B330,'[2] Current Investment Portfolios'!$C$1:$R$65536,15)="","",VLOOKUP($B330,'[2] Current Investment Portfolios'!$C$1:$R$65536,15,FALSE))</f>
        <v/>
      </c>
      <c r="Q330" s="43" t="str">
        <f>IF(VLOOKUP($B330,'[2] Current Investment Portfolios'!$C$1:$R$65536,9)="","",VLOOKUP($B330,'[2] Current Investment Portfolios'!$C$1:$R$65536,9,FALSE))</f>
        <v/>
      </c>
      <c r="R330" s="43" t="str">
        <f>IF(VLOOKUP($B330,'[2] Current Investment Portfolios'!$C$1:$R$65536,16)="","",VLOOKUP($B330,'[2] Current Investment Portfolios'!$C$1:$R$65536,16,FALSE))</f>
        <v/>
      </c>
      <c r="S330" s="29">
        <f>VLOOKUP(B330,'[1]BuySell Data'!$A:$E,5,FALSE)</f>
        <v>2.3999999999999998E-3</v>
      </c>
      <c r="T330" s="27" t="str">
        <f>VLOOKUP(B330,'[1]Investment Managers'!$A:$B,2,FALSE)</f>
        <v>DFA Australia Limited</v>
      </c>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31"/>
      <c r="GY330" s="31"/>
      <c r="GZ330" s="31"/>
      <c r="HA330" s="31"/>
      <c r="HB330" s="31"/>
      <c r="HC330" s="31"/>
      <c r="HD330" s="31"/>
      <c r="HE330" s="31"/>
      <c r="HF330" s="31"/>
      <c r="HG330" s="31"/>
      <c r="HH330" s="31"/>
      <c r="HI330" s="31"/>
      <c r="HJ330" s="31"/>
      <c r="HK330" s="31"/>
      <c r="HL330" s="31"/>
      <c r="HM330" s="31"/>
      <c r="HN330" s="31"/>
      <c r="HO330" s="31"/>
      <c r="HP330" s="31"/>
      <c r="HQ330" s="31"/>
      <c r="HR330" s="31"/>
      <c r="HS330" s="31"/>
      <c r="HT330" s="31"/>
      <c r="HU330" s="31"/>
      <c r="HV330" s="31"/>
      <c r="HW330" s="31"/>
      <c r="HX330" s="31"/>
      <c r="HY330" s="31"/>
      <c r="HZ330" s="31"/>
      <c r="IA330" s="31"/>
      <c r="IB330" s="31"/>
      <c r="IC330" s="31"/>
    </row>
    <row r="331" spans="1:237" x14ac:dyDescent="0.25">
      <c r="A331" s="16" t="s">
        <v>74</v>
      </c>
      <c r="B331" s="35" t="s">
        <v>75</v>
      </c>
      <c r="C331" s="32" t="s">
        <v>873</v>
      </c>
      <c r="D331" s="29">
        <f>VLOOKUP(B331,'[1]ICR Data'!$A:$E,5,FALSE)</f>
        <v>1.6900000000000002E-2</v>
      </c>
      <c r="E331" s="43" t="str">
        <f>IF(VLOOKUP($B331,'[2] Current Investment Portfolios'!$C$1:$R$65536,3)="","",VLOOKUP($B331,'[2] Current Investment Portfolios'!$C$1:$R$65536,3,FALSE))</f>
        <v/>
      </c>
      <c r="F331" s="43" t="str">
        <f>IF(VLOOKUP($B331,'[2] Current Investment Portfolios'!$C$1:$R$65536,10)="","",VLOOKUP($B331,'[2] Current Investment Portfolios'!$C$1:$R$65536,10,FALSE))</f>
        <v/>
      </c>
      <c r="G331" s="43" t="str">
        <f>IF(VLOOKUP($B331,'[2] Current Investment Portfolios'!$C$1:$R$65536,4)="","",VLOOKUP($B331,'[2] Current Investment Portfolios'!$C$1:$R$65536,4,FALSE))</f>
        <v/>
      </c>
      <c r="H331" s="43" t="str">
        <f>IF(VLOOKUP($B331,'[2] Current Investment Portfolios'!$C$1:$R$65536,11)="","",VLOOKUP($B331,'[2] Current Investment Portfolios'!$C$1:$R$65536,11,FALSE))</f>
        <v/>
      </c>
      <c r="I331" s="43" t="str">
        <f>IF(VLOOKUP($B331,'[2] Current Investment Portfolios'!$C$1:$R$65536,5)="","",VLOOKUP($B331,'[2] Current Investment Portfolios'!$C$1:$R$65536,5,FALSE))</f>
        <v/>
      </c>
      <c r="J331" s="43" t="str">
        <f>IF(VLOOKUP($B331,'[2] Current Investment Portfolios'!$C$1:$R$65536,12)="","",VLOOKUP($B331,'[2] Current Investment Portfolios'!$C$1:$R$65536,12,FALSE))</f>
        <v/>
      </c>
      <c r="K331" s="43" t="str">
        <f>IF(VLOOKUP($B331,'[2] Current Investment Portfolios'!$C$1:$R$65536,6)="","",VLOOKUP($B331,'[2] Current Investment Portfolios'!$C$1:$R$65536,6,FALSE))</f>
        <v/>
      </c>
      <c r="L331" s="43" t="str">
        <f>IF(VLOOKUP($B331,'[2] Current Investment Portfolios'!$C$1:$R$65536,13)="","",VLOOKUP($B331,'[2] Current Investment Portfolios'!$C$1:$R$65536,13,FALSE))</f>
        <v/>
      </c>
      <c r="M331" s="43" t="str">
        <f>IF(VLOOKUP($B331,'[2] Current Investment Portfolios'!$C$1:$R$65536,7)="","",VLOOKUP($B331,'[2] Current Investment Portfolios'!$C$1:$R$65536,7,FALSE))</f>
        <v/>
      </c>
      <c r="N331" s="43" t="str">
        <f>IF(VLOOKUP($B331,'[2] Current Investment Portfolios'!$C$1:$R$65536,14)="","",VLOOKUP($B331,'[2] Current Investment Portfolios'!$C$1:$R$65536,14,FALSE))</f>
        <v/>
      </c>
      <c r="O331" s="43" t="str">
        <f>IF(VLOOKUP($B331,'[2] Current Investment Portfolios'!$C$1:$R$65536,8)="","",VLOOKUP($B331,'[2] Current Investment Portfolios'!$C$1:$R$65536,8,FALSE))</f>
        <v/>
      </c>
      <c r="P331" s="43" t="str">
        <f>IF(VLOOKUP($B331,'[2] Current Investment Portfolios'!$C$1:$R$65536,15)="","",VLOOKUP($B331,'[2] Current Investment Portfolios'!$C$1:$R$65536,15,FALSE))</f>
        <v/>
      </c>
      <c r="Q331" s="43" t="str">
        <f>IF(VLOOKUP($B331,'[2] Current Investment Portfolios'!$C$1:$R$65536,9)="","",VLOOKUP($B331,'[2] Current Investment Portfolios'!$C$1:$R$65536,9,FALSE))</f>
        <v/>
      </c>
      <c r="R331" s="43" t="str">
        <f>IF(VLOOKUP($B331,'[2] Current Investment Portfolios'!$C$1:$R$65536,16)="","",VLOOKUP($B331,'[2] Current Investment Portfolios'!$C$1:$R$65536,16,FALSE))</f>
        <v/>
      </c>
      <c r="S331" s="29">
        <f>VLOOKUP(B331,'[1]BuySell Data'!$A:$E,5,FALSE)</f>
        <v>4.7999999999999996E-3</v>
      </c>
      <c r="T331" s="27" t="str">
        <f>VLOOKUP(B331,'[1]Investment Managers'!$A:$B,2,FALSE)</f>
        <v>Eley Griffiths Group Pty Ltd</v>
      </c>
    </row>
    <row r="332" spans="1:237" x14ac:dyDescent="0.25">
      <c r="A332" s="16" t="s">
        <v>1505</v>
      </c>
      <c r="B332" s="35" t="s">
        <v>1488</v>
      </c>
      <c r="C332" s="32" t="s">
        <v>873</v>
      </c>
      <c r="D332" s="29">
        <f>VLOOKUP(B332,'[1]ICR Data'!$A:$E,5,FALSE)</f>
        <v>1.37E-2</v>
      </c>
      <c r="E332" s="43" t="e">
        <f>IF(VLOOKUP($B332,'[2] Current Investment Portfolios'!$C$1:$R$65536,3)="","",VLOOKUP($B332,'[2] Current Investment Portfolios'!$C$1:$R$65536,3,FALSE))</f>
        <v>#N/A</v>
      </c>
      <c r="F332" s="43" t="e">
        <f>IF(VLOOKUP($B332,'[2] Current Investment Portfolios'!$C$1:$R$65536,10)="","",VLOOKUP($B332,'[2] Current Investment Portfolios'!$C$1:$R$65536,10,FALSE))</f>
        <v>#N/A</v>
      </c>
      <c r="G332" s="43" t="e">
        <f>IF(VLOOKUP($B332,'[2] Current Investment Portfolios'!$C$1:$R$65536,4)="","",VLOOKUP($B332,'[2] Current Investment Portfolios'!$C$1:$R$65536,4,FALSE))</f>
        <v>#N/A</v>
      </c>
      <c r="H332" s="43" t="e">
        <f>IF(VLOOKUP($B332,'[2] Current Investment Portfolios'!$C$1:$R$65536,11)="","",VLOOKUP($B332,'[2] Current Investment Portfolios'!$C$1:$R$65536,11,FALSE))</f>
        <v>#N/A</v>
      </c>
      <c r="I332" s="43" t="e">
        <f>IF(VLOOKUP($B332,'[2] Current Investment Portfolios'!$C$1:$R$65536,5)="","",VLOOKUP($B332,'[2] Current Investment Portfolios'!$C$1:$R$65536,5,FALSE))</f>
        <v>#N/A</v>
      </c>
      <c r="J332" s="43" t="e">
        <f>IF(VLOOKUP($B332,'[2] Current Investment Portfolios'!$C$1:$R$65536,12)="","",VLOOKUP($B332,'[2] Current Investment Portfolios'!$C$1:$R$65536,12,FALSE))</f>
        <v>#N/A</v>
      </c>
      <c r="K332" s="43" t="e">
        <f>IF(VLOOKUP($B332,'[2] Current Investment Portfolios'!$C$1:$R$65536,6)="","",VLOOKUP($B332,'[2] Current Investment Portfolios'!$C$1:$R$65536,6,FALSE))</f>
        <v>#N/A</v>
      </c>
      <c r="L332" s="43" t="e">
        <f>IF(VLOOKUP($B332,'[2] Current Investment Portfolios'!$C$1:$R$65536,13)="","",VLOOKUP($B332,'[2] Current Investment Portfolios'!$C$1:$R$65536,13,FALSE))</f>
        <v>#N/A</v>
      </c>
      <c r="M332" s="43" t="e">
        <f>IF(VLOOKUP($B332,'[2] Current Investment Portfolios'!$C$1:$R$65536,7)="","",VLOOKUP($B332,'[2] Current Investment Portfolios'!$C$1:$R$65536,7,FALSE))</f>
        <v>#N/A</v>
      </c>
      <c r="N332" s="43" t="e">
        <f>IF(VLOOKUP($B332,'[2] Current Investment Portfolios'!$C$1:$R$65536,14)="","",VLOOKUP($B332,'[2] Current Investment Portfolios'!$C$1:$R$65536,14,FALSE))</f>
        <v>#N/A</v>
      </c>
      <c r="O332" s="43" t="e">
        <f>IF(VLOOKUP($B332,'[2] Current Investment Portfolios'!$C$1:$R$65536,8)="","",VLOOKUP($B332,'[2] Current Investment Portfolios'!$C$1:$R$65536,8,FALSE))</f>
        <v>#N/A</v>
      </c>
      <c r="P332" s="43" t="e">
        <f>IF(VLOOKUP($B332,'[2] Current Investment Portfolios'!$C$1:$R$65536,15)="","",VLOOKUP($B332,'[2] Current Investment Portfolios'!$C$1:$R$65536,15,FALSE))</f>
        <v>#N/A</v>
      </c>
      <c r="Q332" s="43" t="e">
        <f>IF(VLOOKUP($B332,'[2] Current Investment Portfolios'!$C$1:$R$65536,9)="","",VLOOKUP($B332,'[2] Current Investment Portfolios'!$C$1:$R$65536,9,FALSE))</f>
        <v>#N/A</v>
      </c>
      <c r="R332" s="43" t="e">
        <f>IF(VLOOKUP($B332,'[2] Current Investment Portfolios'!$C$1:$R$65536,16)="","",VLOOKUP($B332,'[2] Current Investment Portfolios'!$C$1:$R$65536,16,FALSE))</f>
        <v>#N/A</v>
      </c>
      <c r="S332" s="29">
        <f>VLOOKUP(B332,'[1]BuySell Data'!$A:$E,5,FALSE)</f>
        <v>6.0000000000000001E-3</v>
      </c>
      <c r="T332" s="27" t="str">
        <f>VLOOKUP(B332,'[1]Investment Managers'!$A:$B,2,FALSE)</f>
        <v>Hyperion Asset Management</v>
      </c>
    </row>
    <row r="333" spans="1:237" x14ac:dyDescent="0.25">
      <c r="A333" s="16" t="s">
        <v>1506</v>
      </c>
      <c r="B333" s="35" t="s">
        <v>1489</v>
      </c>
      <c r="C333" s="32" t="s">
        <v>873</v>
      </c>
      <c r="D333" s="29">
        <f>VLOOKUP(B333,'[1]ICR Data'!$A:$E,5,FALSE)</f>
        <v>9.8999999999999991E-3</v>
      </c>
      <c r="E333" s="43" t="e">
        <f>IF(VLOOKUP($B333,'[2] Current Investment Portfolios'!$C$1:$R$65536,3)="","",VLOOKUP($B333,'[2] Current Investment Portfolios'!$C$1:$R$65536,3,FALSE))</f>
        <v>#N/A</v>
      </c>
      <c r="F333" s="43" t="e">
        <f>IF(VLOOKUP($B333,'[2] Current Investment Portfolios'!$C$1:$R$65536,10)="","",VLOOKUP($B333,'[2] Current Investment Portfolios'!$C$1:$R$65536,10,FALSE))</f>
        <v>#N/A</v>
      </c>
      <c r="G333" s="43" t="e">
        <f>IF(VLOOKUP($B333,'[2] Current Investment Portfolios'!$C$1:$R$65536,4)="","",VLOOKUP($B333,'[2] Current Investment Portfolios'!$C$1:$R$65536,4,FALSE))</f>
        <v>#N/A</v>
      </c>
      <c r="H333" s="43" t="e">
        <f>IF(VLOOKUP($B333,'[2] Current Investment Portfolios'!$C$1:$R$65536,11)="","",VLOOKUP($B333,'[2] Current Investment Portfolios'!$C$1:$R$65536,11,FALSE))</f>
        <v>#N/A</v>
      </c>
      <c r="I333" s="43" t="e">
        <f>IF(VLOOKUP($B333,'[2] Current Investment Portfolios'!$C$1:$R$65536,5)="","",VLOOKUP($B333,'[2] Current Investment Portfolios'!$C$1:$R$65536,5,FALSE))</f>
        <v>#N/A</v>
      </c>
      <c r="J333" s="43" t="e">
        <f>IF(VLOOKUP($B333,'[2] Current Investment Portfolios'!$C$1:$R$65536,12)="","",VLOOKUP($B333,'[2] Current Investment Portfolios'!$C$1:$R$65536,12,FALSE))</f>
        <v>#N/A</v>
      </c>
      <c r="K333" s="43" t="e">
        <f>IF(VLOOKUP($B333,'[2] Current Investment Portfolios'!$C$1:$R$65536,6)="","",VLOOKUP($B333,'[2] Current Investment Portfolios'!$C$1:$R$65536,6,FALSE))</f>
        <v>#N/A</v>
      </c>
      <c r="L333" s="43" t="e">
        <f>IF(VLOOKUP($B333,'[2] Current Investment Portfolios'!$C$1:$R$65536,13)="","",VLOOKUP($B333,'[2] Current Investment Portfolios'!$C$1:$R$65536,13,FALSE))</f>
        <v>#N/A</v>
      </c>
      <c r="M333" s="43" t="e">
        <f>IF(VLOOKUP($B333,'[2] Current Investment Portfolios'!$C$1:$R$65536,7)="","",VLOOKUP($B333,'[2] Current Investment Portfolios'!$C$1:$R$65536,7,FALSE))</f>
        <v>#N/A</v>
      </c>
      <c r="N333" s="43" t="e">
        <f>IF(VLOOKUP($B333,'[2] Current Investment Portfolios'!$C$1:$R$65536,14)="","",VLOOKUP($B333,'[2] Current Investment Portfolios'!$C$1:$R$65536,14,FALSE))</f>
        <v>#N/A</v>
      </c>
      <c r="O333" s="43" t="e">
        <f>IF(VLOOKUP($B333,'[2] Current Investment Portfolios'!$C$1:$R$65536,8)="","",VLOOKUP($B333,'[2] Current Investment Portfolios'!$C$1:$R$65536,8,FALSE))</f>
        <v>#N/A</v>
      </c>
      <c r="P333" s="43" t="e">
        <f>IF(VLOOKUP($B333,'[2] Current Investment Portfolios'!$C$1:$R$65536,15)="","",VLOOKUP($B333,'[2] Current Investment Portfolios'!$C$1:$R$65536,15,FALSE))</f>
        <v>#N/A</v>
      </c>
      <c r="Q333" s="43" t="e">
        <f>IF(VLOOKUP($B333,'[2] Current Investment Portfolios'!$C$1:$R$65536,9)="","",VLOOKUP($B333,'[2] Current Investment Portfolios'!$C$1:$R$65536,9,FALSE))</f>
        <v>#N/A</v>
      </c>
      <c r="R333" s="43" t="e">
        <f>IF(VLOOKUP($B333,'[2] Current Investment Portfolios'!$C$1:$R$65536,16)="","",VLOOKUP($B333,'[2] Current Investment Portfolios'!$C$1:$R$65536,16,FALSE))</f>
        <v>#N/A</v>
      </c>
      <c r="S333" s="29">
        <f>VLOOKUP(B333,'[1]BuySell Data'!$A:$E,5,FALSE)</f>
        <v>5.0000000000000001E-3</v>
      </c>
      <c r="T333" s="27" t="str">
        <f>VLOOKUP(B333,'[1]Investment Managers'!$A:$B,2,FALSE)</f>
        <v>Investors Mutual Limited</v>
      </c>
    </row>
    <row r="334" spans="1:237" x14ac:dyDescent="0.25">
      <c r="A334" s="16" t="s">
        <v>323</v>
      </c>
      <c r="B334" s="35" t="s">
        <v>324</v>
      </c>
      <c r="C334" s="32" t="s">
        <v>873</v>
      </c>
      <c r="D334" s="29">
        <f>VLOOKUP(B334,'[1]ICR Data'!$A:$E,5,FALSE)</f>
        <v>9.8999999999999991E-3</v>
      </c>
      <c r="E334" s="43" t="e">
        <f>IF(VLOOKUP($B334,'[2] Current Investment Portfolios'!$C$1:$R$65536,3)="","",VLOOKUP($B334,'[2] Current Investment Portfolios'!$C$1:$R$65536,3,FALSE))</f>
        <v>#N/A</v>
      </c>
      <c r="F334" s="43" t="e">
        <f>IF(VLOOKUP($B334,'[2] Current Investment Portfolios'!$C$1:$R$65536,10)="","",VLOOKUP($B334,'[2] Current Investment Portfolios'!$C$1:$R$65536,10,FALSE))</f>
        <v>#N/A</v>
      </c>
      <c r="G334" s="43" t="e">
        <f>IF(VLOOKUP($B334,'[2] Current Investment Portfolios'!$C$1:$R$65536,4)="","",VLOOKUP($B334,'[2] Current Investment Portfolios'!$C$1:$R$65536,4,FALSE))</f>
        <v>#N/A</v>
      </c>
      <c r="H334" s="43" t="e">
        <f>IF(VLOOKUP($B334,'[2] Current Investment Portfolios'!$C$1:$R$65536,11)="","",VLOOKUP($B334,'[2] Current Investment Portfolios'!$C$1:$R$65536,11,FALSE))</f>
        <v>#N/A</v>
      </c>
      <c r="I334" s="43" t="e">
        <f>IF(VLOOKUP($B334,'[2] Current Investment Portfolios'!$C$1:$R$65536,5)="","",VLOOKUP($B334,'[2] Current Investment Portfolios'!$C$1:$R$65536,5,FALSE))</f>
        <v>#N/A</v>
      </c>
      <c r="J334" s="43" t="e">
        <f>IF(VLOOKUP($B334,'[2] Current Investment Portfolios'!$C$1:$R$65536,12)="","",VLOOKUP($B334,'[2] Current Investment Portfolios'!$C$1:$R$65536,12,FALSE))</f>
        <v>#N/A</v>
      </c>
      <c r="K334" s="43" t="e">
        <f>IF(VLOOKUP($B334,'[2] Current Investment Portfolios'!$C$1:$R$65536,6)="","",VLOOKUP($B334,'[2] Current Investment Portfolios'!$C$1:$R$65536,6,FALSE))</f>
        <v>#N/A</v>
      </c>
      <c r="L334" s="43" t="e">
        <f>IF(VLOOKUP($B334,'[2] Current Investment Portfolios'!$C$1:$R$65536,13)="","",VLOOKUP($B334,'[2] Current Investment Portfolios'!$C$1:$R$65536,13,FALSE))</f>
        <v>#N/A</v>
      </c>
      <c r="M334" s="43" t="e">
        <f>IF(VLOOKUP($B334,'[2] Current Investment Portfolios'!$C$1:$R$65536,7)="","",VLOOKUP($B334,'[2] Current Investment Portfolios'!$C$1:$R$65536,7,FALSE))</f>
        <v>#N/A</v>
      </c>
      <c r="N334" s="43" t="e">
        <f>IF(VLOOKUP($B334,'[2] Current Investment Portfolios'!$C$1:$R$65536,14)="","",VLOOKUP($B334,'[2] Current Investment Portfolios'!$C$1:$R$65536,14,FALSE))</f>
        <v>#N/A</v>
      </c>
      <c r="O334" s="43" t="e">
        <f>IF(VLOOKUP($B334,'[2] Current Investment Portfolios'!$C$1:$R$65536,8)="","",VLOOKUP($B334,'[2] Current Investment Portfolios'!$C$1:$R$65536,8,FALSE))</f>
        <v>#N/A</v>
      </c>
      <c r="P334" s="43" t="e">
        <f>IF(VLOOKUP($B334,'[2] Current Investment Portfolios'!$C$1:$R$65536,15)="","",VLOOKUP($B334,'[2] Current Investment Portfolios'!$C$1:$R$65536,15,FALSE))</f>
        <v>#N/A</v>
      </c>
      <c r="Q334" s="43" t="e">
        <f>IF(VLOOKUP($B334,'[2] Current Investment Portfolios'!$C$1:$R$65536,9)="","",VLOOKUP($B334,'[2] Current Investment Portfolios'!$C$1:$R$65536,9,FALSE))</f>
        <v>#N/A</v>
      </c>
      <c r="R334" s="43" t="e">
        <f>IF(VLOOKUP($B334,'[2] Current Investment Portfolios'!$C$1:$R$65536,16)="","",VLOOKUP($B334,'[2] Current Investment Portfolios'!$C$1:$R$65536,16,FALSE))</f>
        <v>#N/A</v>
      </c>
      <c r="S334" s="29">
        <f>VLOOKUP(B334,'[1]BuySell Data'!$A:$E,5,FALSE)</f>
        <v>5.0000000000000001E-3</v>
      </c>
      <c r="T334" s="27" t="str">
        <f>VLOOKUP(B334,'[1]Investment Managers'!$A:$B,2,FALSE)</f>
        <v>Investors Mutual Limited</v>
      </c>
    </row>
    <row r="335" spans="1:237" x14ac:dyDescent="0.25">
      <c r="A335" s="16" t="s">
        <v>1565</v>
      </c>
      <c r="B335" s="35" t="s">
        <v>1566</v>
      </c>
      <c r="C335" s="32" t="s">
        <v>873</v>
      </c>
      <c r="D335" s="29">
        <f>VLOOKUP(B335,'[1]ICR Data'!$A:$E,5,FALSE)</f>
        <v>9.4999999999999998E-3</v>
      </c>
      <c r="E335" s="43" t="e">
        <f>IF(VLOOKUP($B335,'[2] Current Investment Portfolios'!$C$1:$R$65536,3)="","",VLOOKUP($B335,'[2] Current Investment Portfolios'!$C$1:$R$65536,3,FALSE))</f>
        <v>#N/A</v>
      </c>
      <c r="F335" s="43" t="e">
        <f>IF(VLOOKUP($B335,'[2] Current Investment Portfolios'!$C$1:$R$65536,10)="","",VLOOKUP($B335,'[2] Current Investment Portfolios'!$C$1:$R$65536,10,FALSE))</f>
        <v>#N/A</v>
      </c>
      <c r="G335" s="43" t="e">
        <f>IF(VLOOKUP($B335,'[2] Current Investment Portfolios'!$C$1:$R$65536,4)="","",VLOOKUP($B335,'[2] Current Investment Portfolios'!$C$1:$R$65536,4,FALSE))</f>
        <v>#N/A</v>
      </c>
      <c r="H335" s="43" t="e">
        <f>IF(VLOOKUP($B335,'[2] Current Investment Portfolios'!$C$1:$R$65536,11)="","",VLOOKUP($B335,'[2] Current Investment Portfolios'!$C$1:$R$65536,11,FALSE))</f>
        <v>#N/A</v>
      </c>
      <c r="I335" s="43" t="e">
        <f>IF(VLOOKUP($B335,'[2] Current Investment Portfolios'!$C$1:$R$65536,5)="","",VLOOKUP($B335,'[2] Current Investment Portfolios'!$C$1:$R$65536,5,FALSE))</f>
        <v>#N/A</v>
      </c>
      <c r="J335" s="43" t="e">
        <f>IF(VLOOKUP($B335,'[2] Current Investment Portfolios'!$C$1:$R$65536,12)="","",VLOOKUP($B335,'[2] Current Investment Portfolios'!$C$1:$R$65536,12,FALSE))</f>
        <v>#N/A</v>
      </c>
      <c r="K335" s="43" t="e">
        <f>IF(VLOOKUP($B335,'[2] Current Investment Portfolios'!$C$1:$R$65536,6)="","",VLOOKUP($B335,'[2] Current Investment Portfolios'!$C$1:$R$65536,6,FALSE))</f>
        <v>#N/A</v>
      </c>
      <c r="L335" s="43" t="e">
        <f>IF(VLOOKUP($B335,'[2] Current Investment Portfolios'!$C$1:$R$65536,13)="","",VLOOKUP($B335,'[2] Current Investment Portfolios'!$C$1:$R$65536,13,FALSE))</f>
        <v>#N/A</v>
      </c>
      <c r="M335" s="43" t="e">
        <f>IF(VLOOKUP($B335,'[2] Current Investment Portfolios'!$C$1:$R$65536,7)="","",VLOOKUP($B335,'[2] Current Investment Portfolios'!$C$1:$R$65536,7,FALSE))</f>
        <v>#N/A</v>
      </c>
      <c r="N335" s="43" t="e">
        <f>IF(VLOOKUP($B335,'[2] Current Investment Portfolios'!$C$1:$R$65536,14)="","",VLOOKUP($B335,'[2] Current Investment Portfolios'!$C$1:$R$65536,14,FALSE))</f>
        <v>#N/A</v>
      </c>
      <c r="O335" s="43" t="e">
        <f>IF(VLOOKUP($B335,'[2] Current Investment Portfolios'!$C$1:$R$65536,8)="","",VLOOKUP($B335,'[2] Current Investment Portfolios'!$C$1:$R$65536,8,FALSE))</f>
        <v>#N/A</v>
      </c>
      <c r="P335" s="43" t="e">
        <f>IF(VLOOKUP($B335,'[2] Current Investment Portfolios'!$C$1:$R$65536,15)="","",VLOOKUP($B335,'[2] Current Investment Portfolios'!$C$1:$R$65536,15,FALSE))</f>
        <v>#N/A</v>
      </c>
      <c r="Q335" s="43" t="e">
        <f>IF(VLOOKUP($B335,'[2] Current Investment Portfolios'!$C$1:$R$65536,9)="","",VLOOKUP($B335,'[2] Current Investment Portfolios'!$C$1:$R$65536,9,FALSE))</f>
        <v>#N/A</v>
      </c>
      <c r="R335" s="43" t="e">
        <f>IF(VLOOKUP($B335,'[2] Current Investment Portfolios'!$C$1:$R$65536,16)="","",VLOOKUP($B335,'[2] Current Investment Portfolios'!$C$1:$R$65536,16,FALSE))</f>
        <v>#N/A</v>
      </c>
      <c r="S335" s="29">
        <f>VLOOKUP(B335,'[1]BuySell Data'!$A:$E,5,FALSE)</f>
        <v>5.4000000000000003E-3</v>
      </c>
      <c r="T335" s="27" t="str">
        <f>VLOOKUP(B335,'[1]Investment Managers'!$A:$B,2,FALSE)</f>
        <v>Macquarie Investment Management Aus Ltd.</v>
      </c>
    </row>
    <row r="336" spans="1:237" x14ac:dyDescent="0.25">
      <c r="A336" s="16" t="s">
        <v>1033</v>
      </c>
      <c r="B336" s="35" t="s">
        <v>243</v>
      </c>
      <c r="C336" s="32" t="s">
        <v>873</v>
      </c>
      <c r="D336" s="29">
        <f>VLOOKUP(B336,'[1]ICR Data'!$A:$E,5,FALSE)</f>
        <v>9.0000000000000011E-3</v>
      </c>
      <c r="E336" s="43" t="e">
        <f>IF(VLOOKUP($B336,'[2] Current Investment Portfolios'!$C$1:$R$65536,3)="","",VLOOKUP($B336,'[2] Current Investment Portfolios'!$C$1:$R$65536,3,FALSE))</f>
        <v>#N/A</v>
      </c>
      <c r="F336" s="43" t="e">
        <f>IF(VLOOKUP($B336,'[2] Current Investment Portfolios'!$C$1:$R$65536,10)="","",VLOOKUP($B336,'[2] Current Investment Portfolios'!$C$1:$R$65536,10,FALSE))</f>
        <v>#N/A</v>
      </c>
      <c r="G336" s="43" t="e">
        <f>IF(VLOOKUP($B336,'[2] Current Investment Portfolios'!$C$1:$R$65536,4)="","",VLOOKUP($B336,'[2] Current Investment Portfolios'!$C$1:$R$65536,4,FALSE))</f>
        <v>#N/A</v>
      </c>
      <c r="H336" s="43" t="e">
        <f>IF(VLOOKUP($B336,'[2] Current Investment Portfolios'!$C$1:$R$65536,11)="","",VLOOKUP($B336,'[2] Current Investment Portfolios'!$C$1:$R$65536,11,FALSE))</f>
        <v>#N/A</v>
      </c>
      <c r="I336" s="43" t="e">
        <f>IF(VLOOKUP($B336,'[2] Current Investment Portfolios'!$C$1:$R$65536,5)="","",VLOOKUP($B336,'[2] Current Investment Portfolios'!$C$1:$R$65536,5,FALSE))</f>
        <v>#N/A</v>
      </c>
      <c r="J336" s="43" t="e">
        <f>IF(VLOOKUP($B336,'[2] Current Investment Portfolios'!$C$1:$R$65536,12)="","",VLOOKUP($B336,'[2] Current Investment Portfolios'!$C$1:$R$65536,12,FALSE))</f>
        <v>#N/A</v>
      </c>
      <c r="K336" s="43" t="e">
        <f>IF(VLOOKUP($B336,'[2] Current Investment Portfolios'!$C$1:$R$65536,6)="","",VLOOKUP($B336,'[2] Current Investment Portfolios'!$C$1:$R$65536,6,FALSE))</f>
        <v>#N/A</v>
      </c>
      <c r="L336" s="43" t="e">
        <f>IF(VLOOKUP($B336,'[2] Current Investment Portfolios'!$C$1:$R$65536,13)="","",VLOOKUP($B336,'[2] Current Investment Portfolios'!$C$1:$R$65536,13,FALSE))</f>
        <v>#N/A</v>
      </c>
      <c r="M336" s="43" t="e">
        <f>IF(VLOOKUP($B336,'[2] Current Investment Portfolios'!$C$1:$R$65536,7)="","",VLOOKUP($B336,'[2] Current Investment Portfolios'!$C$1:$R$65536,7,FALSE))</f>
        <v>#N/A</v>
      </c>
      <c r="N336" s="43" t="e">
        <f>IF(VLOOKUP($B336,'[2] Current Investment Portfolios'!$C$1:$R$65536,14)="","",VLOOKUP($B336,'[2] Current Investment Portfolios'!$C$1:$R$65536,14,FALSE))</f>
        <v>#N/A</v>
      </c>
      <c r="O336" s="43" t="e">
        <f>IF(VLOOKUP($B336,'[2] Current Investment Portfolios'!$C$1:$R$65536,8)="","",VLOOKUP($B336,'[2] Current Investment Portfolios'!$C$1:$R$65536,8,FALSE))</f>
        <v>#N/A</v>
      </c>
      <c r="P336" s="43" t="e">
        <f>IF(VLOOKUP($B336,'[2] Current Investment Portfolios'!$C$1:$R$65536,15)="","",VLOOKUP($B336,'[2] Current Investment Portfolios'!$C$1:$R$65536,15,FALSE))</f>
        <v>#N/A</v>
      </c>
      <c r="Q336" s="43" t="e">
        <f>IF(VLOOKUP($B336,'[2] Current Investment Portfolios'!$C$1:$R$65536,9)="","",VLOOKUP($B336,'[2] Current Investment Portfolios'!$C$1:$R$65536,9,FALSE))</f>
        <v>#N/A</v>
      </c>
      <c r="R336" s="43" t="e">
        <f>IF(VLOOKUP($B336,'[2] Current Investment Portfolios'!$C$1:$R$65536,16)="","",VLOOKUP($B336,'[2] Current Investment Portfolios'!$C$1:$R$65536,16,FALSE))</f>
        <v>#N/A</v>
      </c>
      <c r="S336" s="29">
        <f>VLOOKUP(B336,'[1]BuySell Data'!$A:$E,5,FALSE)</f>
        <v>6.0000000000000001E-3</v>
      </c>
      <c r="T336" s="27" t="str">
        <f>VLOOKUP(B336,'[1]Investment Managers'!$A:$B,2,FALSE)</f>
        <v>NovaPort Capital Pty Limited</v>
      </c>
    </row>
    <row r="337" spans="1:20" x14ac:dyDescent="0.25">
      <c r="A337" s="16" t="s">
        <v>1491</v>
      </c>
      <c r="B337" s="35" t="s">
        <v>1490</v>
      </c>
      <c r="C337" s="32" t="s">
        <v>873</v>
      </c>
      <c r="D337" s="29">
        <f>VLOOKUP(B337,'[1]ICR Data'!$A:$E,5,FALSE)</f>
        <v>3.4799999999999998E-2</v>
      </c>
      <c r="E337" s="43" t="e">
        <f>IF(VLOOKUP($B337,'[2] Current Investment Portfolios'!$C$1:$R$65536,3)="","",VLOOKUP($B337,'[2] Current Investment Portfolios'!$C$1:$R$65536,3,FALSE))</f>
        <v>#N/A</v>
      </c>
      <c r="F337" s="43" t="e">
        <f>IF(VLOOKUP($B337,'[2] Current Investment Portfolios'!$C$1:$R$65536,10)="","",VLOOKUP($B337,'[2] Current Investment Portfolios'!$C$1:$R$65536,10,FALSE))</f>
        <v>#N/A</v>
      </c>
      <c r="G337" s="43" t="e">
        <f>IF(VLOOKUP($B337,'[2] Current Investment Portfolios'!$C$1:$R$65536,4)="","",VLOOKUP($B337,'[2] Current Investment Portfolios'!$C$1:$R$65536,4,FALSE))</f>
        <v>#N/A</v>
      </c>
      <c r="H337" s="43" t="e">
        <f>IF(VLOOKUP($B337,'[2] Current Investment Portfolios'!$C$1:$R$65536,11)="","",VLOOKUP($B337,'[2] Current Investment Portfolios'!$C$1:$R$65536,11,FALSE))</f>
        <v>#N/A</v>
      </c>
      <c r="I337" s="43" t="e">
        <f>IF(VLOOKUP($B337,'[2] Current Investment Portfolios'!$C$1:$R$65536,5)="","",VLOOKUP($B337,'[2] Current Investment Portfolios'!$C$1:$R$65536,5,FALSE))</f>
        <v>#N/A</v>
      </c>
      <c r="J337" s="43" t="e">
        <f>IF(VLOOKUP($B337,'[2] Current Investment Portfolios'!$C$1:$R$65536,12)="","",VLOOKUP($B337,'[2] Current Investment Portfolios'!$C$1:$R$65536,12,FALSE))</f>
        <v>#N/A</v>
      </c>
      <c r="K337" s="43" t="e">
        <f>IF(VLOOKUP($B337,'[2] Current Investment Portfolios'!$C$1:$R$65536,6)="","",VLOOKUP($B337,'[2] Current Investment Portfolios'!$C$1:$R$65536,6,FALSE))</f>
        <v>#N/A</v>
      </c>
      <c r="L337" s="43" t="e">
        <f>IF(VLOOKUP($B337,'[2] Current Investment Portfolios'!$C$1:$R$65536,13)="","",VLOOKUP($B337,'[2] Current Investment Portfolios'!$C$1:$R$65536,13,FALSE))</f>
        <v>#N/A</v>
      </c>
      <c r="M337" s="43" t="e">
        <f>IF(VLOOKUP($B337,'[2] Current Investment Portfolios'!$C$1:$R$65536,7)="","",VLOOKUP($B337,'[2] Current Investment Portfolios'!$C$1:$R$65536,7,FALSE))</f>
        <v>#N/A</v>
      </c>
      <c r="N337" s="43" t="e">
        <f>IF(VLOOKUP($B337,'[2] Current Investment Portfolios'!$C$1:$R$65536,14)="","",VLOOKUP($B337,'[2] Current Investment Portfolios'!$C$1:$R$65536,14,FALSE))</f>
        <v>#N/A</v>
      </c>
      <c r="O337" s="43" t="e">
        <f>IF(VLOOKUP($B337,'[2] Current Investment Portfolios'!$C$1:$R$65536,8)="","",VLOOKUP($B337,'[2] Current Investment Portfolios'!$C$1:$R$65536,8,FALSE))</f>
        <v>#N/A</v>
      </c>
      <c r="P337" s="43" t="e">
        <f>IF(VLOOKUP($B337,'[2] Current Investment Portfolios'!$C$1:$R$65536,15)="","",VLOOKUP($B337,'[2] Current Investment Portfolios'!$C$1:$R$65536,15,FALSE))</f>
        <v>#N/A</v>
      </c>
      <c r="Q337" s="43" t="e">
        <f>IF(VLOOKUP($B337,'[2] Current Investment Portfolios'!$C$1:$R$65536,9)="","",VLOOKUP($B337,'[2] Current Investment Portfolios'!$C$1:$R$65536,9,FALSE))</f>
        <v>#N/A</v>
      </c>
      <c r="R337" s="43" t="e">
        <f>IF(VLOOKUP($B337,'[2] Current Investment Portfolios'!$C$1:$R$65536,16)="","",VLOOKUP($B337,'[2] Current Investment Portfolios'!$C$1:$R$65536,16,FALSE))</f>
        <v>#N/A</v>
      </c>
      <c r="S337" s="29">
        <f>VLOOKUP(B337,'[1]BuySell Data'!$A:$E,5,FALSE)</f>
        <v>6.0000000000000001E-3</v>
      </c>
      <c r="T337" s="27" t="str">
        <f>VLOOKUP(B337,'[1]Investment Managers'!$A:$B,2,FALSE)</f>
        <v>OC Funds Management Limited</v>
      </c>
    </row>
    <row r="338" spans="1:20" x14ac:dyDescent="0.25">
      <c r="A338" s="30" t="s">
        <v>368</v>
      </c>
      <c r="B338" s="35" t="s">
        <v>244</v>
      </c>
      <c r="C338" s="32" t="s">
        <v>873</v>
      </c>
      <c r="D338" s="29">
        <f>VLOOKUP(B338,'[1]ICR Data'!$A:$E,5,FALSE)</f>
        <v>1.37E-2</v>
      </c>
      <c r="E338" s="43" t="e">
        <f>IF(VLOOKUP($B338,'[2] Current Investment Portfolios'!$C$1:$R$65536,3)="","",VLOOKUP($B338,'[2] Current Investment Portfolios'!$C$1:$R$65536,3,FALSE))</f>
        <v>#N/A</v>
      </c>
      <c r="F338" s="43" t="e">
        <f>IF(VLOOKUP($B338,'[2] Current Investment Portfolios'!$C$1:$R$65536,10)="","",VLOOKUP($B338,'[2] Current Investment Portfolios'!$C$1:$R$65536,10,FALSE))</f>
        <v>#N/A</v>
      </c>
      <c r="G338" s="43" t="e">
        <f>IF(VLOOKUP($B338,'[2] Current Investment Portfolios'!$C$1:$R$65536,4)="","",VLOOKUP($B338,'[2] Current Investment Portfolios'!$C$1:$R$65536,4,FALSE))</f>
        <v>#N/A</v>
      </c>
      <c r="H338" s="43" t="e">
        <f>IF(VLOOKUP($B338,'[2] Current Investment Portfolios'!$C$1:$R$65536,11)="","",VLOOKUP($B338,'[2] Current Investment Portfolios'!$C$1:$R$65536,11,FALSE))</f>
        <v>#N/A</v>
      </c>
      <c r="I338" s="43" t="e">
        <f>IF(VLOOKUP($B338,'[2] Current Investment Portfolios'!$C$1:$R$65536,5)="","",VLOOKUP($B338,'[2] Current Investment Portfolios'!$C$1:$R$65536,5,FALSE))</f>
        <v>#N/A</v>
      </c>
      <c r="J338" s="43" t="e">
        <f>IF(VLOOKUP($B338,'[2] Current Investment Portfolios'!$C$1:$R$65536,12)="","",VLOOKUP($B338,'[2] Current Investment Portfolios'!$C$1:$R$65536,12,FALSE))</f>
        <v>#N/A</v>
      </c>
      <c r="K338" s="43" t="e">
        <f>IF(VLOOKUP($B338,'[2] Current Investment Portfolios'!$C$1:$R$65536,6)="","",VLOOKUP($B338,'[2] Current Investment Portfolios'!$C$1:$R$65536,6,FALSE))</f>
        <v>#N/A</v>
      </c>
      <c r="L338" s="43" t="e">
        <f>IF(VLOOKUP($B338,'[2] Current Investment Portfolios'!$C$1:$R$65536,13)="","",VLOOKUP($B338,'[2] Current Investment Portfolios'!$C$1:$R$65536,13,FALSE))</f>
        <v>#N/A</v>
      </c>
      <c r="M338" s="43" t="e">
        <f>IF(VLOOKUP($B338,'[2] Current Investment Portfolios'!$C$1:$R$65536,7)="","",VLOOKUP($B338,'[2] Current Investment Portfolios'!$C$1:$R$65536,7,FALSE))</f>
        <v>#N/A</v>
      </c>
      <c r="N338" s="43" t="e">
        <f>IF(VLOOKUP($B338,'[2] Current Investment Portfolios'!$C$1:$R$65536,14)="","",VLOOKUP($B338,'[2] Current Investment Portfolios'!$C$1:$R$65536,14,FALSE))</f>
        <v>#N/A</v>
      </c>
      <c r="O338" s="43" t="e">
        <f>IF(VLOOKUP($B338,'[2] Current Investment Portfolios'!$C$1:$R$65536,8)="","",VLOOKUP($B338,'[2] Current Investment Portfolios'!$C$1:$R$65536,8,FALSE))</f>
        <v>#N/A</v>
      </c>
      <c r="P338" s="43" t="e">
        <f>IF(VLOOKUP($B338,'[2] Current Investment Portfolios'!$C$1:$R$65536,15)="","",VLOOKUP($B338,'[2] Current Investment Portfolios'!$C$1:$R$65536,15,FALSE))</f>
        <v>#N/A</v>
      </c>
      <c r="Q338" s="43" t="e">
        <f>IF(VLOOKUP($B338,'[2] Current Investment Portfolios'!$C$1:$R$65536,9)="","",VLOOKUP($B338,'[2] Current Investment Portfolios'!$C$1:$R$65536,9,FALSE))</f>
        <v>#N/A</v>
      </c>
      <c r="R338" s="43" t="e">
        <f>IF(VLOOKUP($B338,'[2] Current Investment Portfolios'!$C$1:$R$65536,16)="","",VLOOKUP($B338,'[2] Current Investment Portfolios'!$C$1:$R$65536,16,FALSE))</f>
        <v>#N/A</v>
      </c>
      <c r="S338" s="29">
        <f>VLOOKUP(B338,'[1]BuySell Data'!$A:$E,5,FALSE)</f>
        <v>6.0000000000000001E-3</v>
      </c>
      <c r="T338" s="27" t="str">
        <f>VLOOKUP(B338,'[1]Investment Managers'!$A:$B,2,FALSE)</f>
        <v>OC Funds Management Limited</v>
      </c>
    </row>
    <row r="339" spans="1:20" x14ac:dyDescent="0.25">
      <c r="A339" s="16" t="s">
        <v>312</v>
      </c>
      <c r="B339" s="35" t="s">
        <v>94</v>
      </c>
      <c r="C339" s="32" t="s">
        <v>873</v>
      </c>
      <c r="D339" s="29">
        <f>VLOOKUP(B339,'[1]ICR Data'!$A:$E,5,FALSE)</f>
        <v>9.4999999999999998E-3</v>
      </c>
      <c r="E339" s="43" t="e">
        <f>IF(VLOOKUP($B339,'[2] Current Investment Portfolios'!$C$1:$R$65536,3)="","",VLOOKUP($B339,'[2] Current Investment Portfolios'!$C$1:$R$65536,3,FALSE))</f>
        <v>#N/A</v>
      </c>
      <c r="F339" s="43" t="e">
        <f>IF(VLOOKUP($B339,'[2] Current Investment Portfolios'!$C$1:$R$65536,10)="","",VLOOKUP($B339,'[2] Current Investment Portfolios'!$C$1:$R$65536,10,FALSE))</f>
        <v>#N/A</v>
      </c>
      <c r="G339" s="43" t="e">
        <f>IF(VLOOKUP($B339,'[2] Current Investment Portfolios'!$C$1:$R$65536,4)="","",VLOOKUP($B339,'[2] Current Investment Portfolios'!$C$1:$R$65536,4,FALSE))</f>
        <v>#N/A</v>
      </c>
      <c r="H339" s="43" t="e">
        <f>IF(VLOOKUP($B339,'[2] Current Investment Portfolios'!$C$1:$R$65536,11)="","",VLOOKUP($B339,'[2] Current Investment Portfolios'!$C$1:$R$65536,11,FALSE))</f>
        <v>#N/A</v>
      </c>
      <c r="I339" s="43" t="e">
        <f>IF(VLOOKUP($B339,'[2] Current Investment Portfolios'!$C$1:$R$65536,5)="","",VLOOKUP($B339,'[2] Current Investment Portfolios'!$C$1:$R$65536,5,FALSE))</f>
        <v>#N/A</v>
      </c>
      <c r="J339" s="43" t="e">
        <f>IF(VLOOKUP($B339,'[2] Current Investment Portfolios'!$C$1:$R$65536,12)="","",VLOOKUP($B339,'[2] Current Investment Portfolios'!$C$1:$R$65536,12,FALSE))</f>
        <v>#N/A</v>
      </c>
      <c r="K339" s="43" t="e">
        <f>IF(VLOOKUP($B339,'[2] Current Investment Portfolios'!$C$1:$R$65536,6)="","",VLOOKUP($B339,'[2] Current Investment Portfolios'!$C$1:$R$65536,6,FALSE))</f>
        <v>#N/A</v>
      </c>
      <c r="L339" s="43" t="e">
        <f>IF(VLOOKUP($B339,'[2] Current Investment Portfolios'!$C$1:$R$65536,13)="","",VLOOKUP($B339,'[2] Current Investment Portfolios'!$C$1:$R$65536,13,FALSE))</f>
        <v>#N/A</v>
      </c>
      <c r="M339" s="43" t="e">
        <f>IF(VLOOKUP($B339,'[2] Current Investment Portfolios'!$C$1:$R$65536,7)="","",VLOOKUP($B339,'[2] Current Investment Portfolios'!$C$1:$R$65536,7,FALSE))</f>
        <v>#N/A</v>
      </c>
      <c r="N339" s="43" t="e">
        <f>IF(VLOOKUP($B339,'[2] Current Investment Portfolios'!$C$1:$R$65536,14)="","",VLOOKUP($B339,'[2] Current Investment Portfolios'!$C$1:$R$65536,14,FALSE))</f>
        <v>#N/A</v>
      </c>
      <c r="O339" s="43" t="e">
        <f>IF(VLOOKUP($B339,'[2] Current Investment Portfolios'!$C$1:$R$65536,8)="","",VLOOKUP($B339,'[2] Current Investment Portfolios'!$C$1:$R$65536,8,FALSE))</f>
        <v>#N/A</v>
      </c>
      <c r="P339" s="43" t="e">
        <f>IF(VLOOKUP($B339,'[2] Current Investment Portfolios'!$C$1:$R$65536,15)="","",VLOOKUP($B339,'[2] Current Investment Portfolios'!$C$1:$R$65536,15,FALSE))</f>
        <v>#N/A</v>
      </c>
      <c r="Q339" s="43" t="e">
        <f>IF(VLOOKUP($B339,'[2] Current Investment Portfolios'!$C$1:$R$65536,9)="","",VLOOKUP($B339,'[2] Current Investment Portfolios'!$C$1:$R$65536,9,FALSE))</f>
        <v>#N/A</v>
      </c>
      <c r="R339" s="43" t="e">
        <f>IF(VLOOKUP($B339,'[2] Current Investment Portfolios'!$C$1:$R$65536,16)="","",VLOOKUP($B339,'[2] Current Investment Portfolios'!$C$1:$R$65536,16,FALSE))</f>
        <v>#N/A</v>
      </c>
      <c r="S339" s="29">
        <f>VLOOKUP(B339,'[1]BuySell Data'!$A:$E,5,FALSE)</f>
        <v>2E-3</v>
      </c>
      <c r="T339" s="27" t="str">
        <f>VLOOKUP(B339,'[1]Investment Managers'!$A:$B,2,FALSE)</f>
        <v>Karara Capital Limited</v>
      </c>
    </row>
    <row r="340" spans="1:20" x14ac:dyDescent="0.25">
      <c r="A340" s="16" t="s">
        <v>1009</v>
      </c>
      <c r="B340" s="51" t="s">
        <v>60</v>
      </c>
      <c r="C340" s="32" t="s">
        <v>873</v>
      </c>
      <c r="D340" s="29">
        <f>VLOOKUP(B340,'[1]ICR Data'!$A:$E,5,FALSE)</f>
        <v>1.24E-2</v>
      </c>
      <c r="E340" s="43" t="str">
        <f>IF(VLOOKUP($B340,'[2] Current Investment Portfolios'!$C$1:$R$65536,3)="","",VLOOKUP($B340,'[2] Current Investment Portfolios'!$C$1:$R$65536,3,FALSE))</f>
        <v/>
      </c>
      <c r="F340" s="43" t="str">
        <f>IF(VLOOKUP($B340,'[2] Current Investment Portfolios'!$C$1:$R$65536,10)="","",VLOOKUP($B340,'[2] Current Investment Portfolios'!$C$1:$R$65536,10,FALSE))</f>
        <v/>
      </c>
      <c r="G340" s="43" t="str">
        <f>IF(VLOOKUP($B340,'[2] Current Investment Portfolios'!$C$1:$R$65536,4)="","",VLOOKUP($B340,'[2] Current Investment Portfolios'!$C$1:$R$65536,4,FALSE))</f>
        <v/>
      </c>
      <c r="H340" s="43" t="str">
        <f>IF(VLOOKUP($B340,'[2] Current Investment Portfolios'!$C$1:$R$65536,11)="","",VLOOKUP($B340,'[2] Current Investment Portfolios'!$C$1:$R$65536,11,FALSE))</f>
        <v/>
      </c>
      <c r="I340" s="43" t="str">
        <f>IF(VLOOKUP($B340,'[2] Current Investment Portfolios'!$C$1:$R$65536,5)="","",VLOOKUP($B340,'[2] Current Investment Portfolios'!$C$1:$R$65536,5,FALSE))</f>
        <v/>
      </c>
      <c r="J340" s="43" t="str">
        <f>IF(VLOOKUP($B340,'[2] Current Investment Portfolios'!$C$1:$R$65536,12)="","",VLOOKUP($B340,'[2] Current Investment Portfolios'!$C$1:$R$65536,12,FALSE))</f>
        <v/>
      </c>
      <c r="K340" s="43" t="str">
        <f>IF(VLOOKUP($B340,'[2] Current Investment Portfolios'!$C$1:$R$65536,6)="","",VLOOKUP($B340,'[2] Current Investment Portfolios'!$C$1:$R$65536,6,FALSE))</f>
        <v/>
      </c>
      <c r="L340" s="43" t="str">
        <f>IF(VLOOKUP($B340,'[2] Current Investment Portfolios'!$C$1:$R$65536,13)="","",VLOOKUP($B340,'[2] Current Investment Portfolios'!$C$1:$R$65536,13,FALSE))</f>
        <v/>
      </c>
      <c r="M340" s="43" t="str">
        <f>IF(VLOOKUP($B340,'[2] Current Investment Portfolios'!$C$1:$R$65536,7)="","",VLOOKUP($B340,'[2] Current Investment Portfolios'!$C$1:$R$65536,7,FALSE))</f>
        <v/>
      </c>
      <c r="N340" s="43" t="str">
        <f>IF(VLOOKUP($B340,'[2] Current Investment Portfolios'!$C$1:$R$65536,14)="","",VLOOKUP($B340,'[2] Current Investment Portfolios'!$C$1:$R$65536,14,FALSE))</f>
        <v/>
      </c>
      <c r="O340" s="43" t="str">
        <f>IF(VLOOKUP($B340,'[2] Current Investment Portfolios'!$C$1:$R$65536,8)="","",VLOOKUP($B340,'[2] Current Investment Portfolios'!$C$1:$R$65536,8,FALSE))</f>
        <v/>
      </c>
      <c r="P340" s="43" t="str">
        <f>IF(VLOOKUP($B340,'[2] Current Investment Portfolios'!$C$1:$R$65536,15)="","",VLOOKUP($B340,'[2] Current Investment Portfolios'!$C$1:$R$65536,15,FALSE))</f>
        <v/>
      </c>
      <c r="Q340" s="43" t="str">
        <f>IF(VLOOKUP($B340,'[2] Current Investment Portfolios'!$C$1:$R$65536,9)="","",VLOOKUP($B340,'[2] Current Investment Portfolios'!$C$1:$R$65536,9,FALSE))</f>
        <v/>
      </c>
      <c r="R340" s="43" t="str">
        <f>IF(VLOOKUP($B340,'[2] Current Investment Portfolios'!$C$1:$R$65536,16)="","",VLOOKUP($B340,'[2] Current Investment Portfolios'!$C$1:$R$65536,16,FALSE))</f>
        <v/>
      </c>
      <c r="S340" s="29">
        <f>VLOOKUP(B340,'[1]BuySell Data'!$A:$E,5,FALSE)</f>
        <v>5.0000000000000001E-3</v>
      </c>
      <c r="T340" s="27" t="str">
        <f>VLOOKUP(B340,'[1]Investment Managers'!$A:$B,2,FALSE)</f>
        <v>Pendal Group Ltd</v>
      </c>
    </row>
    <row r="341" spans="1:20" x14ac:dyDescent="0.25">
      <c r="A341" s="16" t="s">
        <v>61</v>
      </c>
      <c r="B341" s="35" t="s">
        <v>62</v>
      </c>
      <c r="C341" s="32" t="s">
        <v>873</v>
      </c>
      <c r="D341" s="29">
        <f>VLOOKUP(B341,'[1]ICR Data'!$A:$E,5,FALSE)</f>
        <v>2.0200000000000003E-2</v>
      </c>
      <c r="E341" s="43" t="str">
        <f>IF(VLOOKUP($B341,'[2] Current Investment Portfolios'!$C$1:$R$65536,3)="","",VLOOKUP($B341,'[2] Current Investment Portfolios'!$C$1:$R$65536,3,FALSE))</f>
        <v/>
      </c>
      <c r="F341" s="43" t="str">
        <f>IF(VLOOKUP($B341,'[2] Current Investment Portfolios'!$C$1:$R$65536,10)="","",VLOOKUP($B341,'[2] Current Investment Portfolios'!$C$1:$R$65536,10,FALSE))</f>
        <v/>
      </c>
      <c r="G341" s="43" t="str">
        <f>IF(VLOOKUP($B341,'[2] Current Investment Portfolios'!$C$1:$R$65536,4)="","",VLOOKUP($B341,'[2] Current Investment Portfolios'!$C$1:$R$65536,4,FALSE))</f>
        <v/>
      </c>
      <c r="H341" s="43" t="str">
        <f>IF(VLOOKUP($B341,'[2] Current Investment Portfolios'!$C$1:$R$65536,11)="","",VLOOKUP($B341,'[2] Current Investment Portfolios'!$C$1:$R$65536,11,FALSE))</f>
        <v/>
      </c>
      <c r="I341" s="43" t="str">
        <f>IF(VLOOKUP($B341,'[2] Current Investment Portfolios'!$C$1:$R$65536,5)="","",VLOOKUP($B341,'[2] Current Investment Portfolios'!$C$1:$R$65536,5,FALSE))</f>
        <v/>
      </c>
      <c r="J341" s="43" t="str">
        <f>IF(VLOOKUP($B341,'[2] Current Investment Portfolios'!$C$1:$R$65536,12)="","",VLOOKUP($B341,'[2] Current Investment Portfolios'!$C$1:$R$65536,12,FALSE))</f>
        <v/>
      </c>
      <c r="K341" s="43" t="str">
        <f>IF(VLOOKUP($B341,'[2] Current Investment Portfolios'!$C$1:$R$65536,6)="","",VLOOKUP($B341,'[2] Current Investment Portfolios'!$C$1:$R$65536,6,FALSE))</f>
        <v/>
      </c>
      <c r="L341" s="43" t="str">
        <f>IF(VLOOKUP($B341,'[2] Current Investment Portfolios'!$C$1:$R$65536,13)="","",VLOOKUP($B341,'[2] Current Investment Portfolios'!$C$1:$R$65536,13,FALSE))</f>
        <v/>
      </c>
      <c r="M341" s="43" t="str">
        <f>IF(VLOOKUP($B341,'[2] Current Investment Portfolios'!$C$1:$R$65536,7)="","",VLOOKUP($B341,'[2] Current Investment Portfolios'!$C$1:$R$65536,7,FALSE))</f>
        <v/>
      </c>
      <c r="N341" s="43" t="str">
        <f>IF(VLOOKUP($B341,'[2] Current Investment Portfolios'!$C$1:$R$65536,14)="","",VLOOKUP($B341,'[2] Current Investment Portfolios'!$C$1:$R$65536,14,FALSE))</f>
        <v/>
      </c>
      <c r="O341" s="43" t="str">
        <f>IF(VLOOKUP($B341,'[2] Current Investment Portfolios'!$C$1:$R$65536,8)="","",VLOOKUP($B341,'[2] Current Investment Portfolios'!$C$1:$R$65536,8,FALSE))</f>
        <v/>
      </c>
      <c r="P341" s="43" t="str">
        <f>IF(VLOOKUP($B341,'[2] Current Investment Portfolios'!$C$1:$R$65536,15)="","",VLOOKUP($B341,'[2] Current Investment Portfolios'!$C$1:$R$65536,15,FALSE))</f>
        <v/>
      </c>
      <c r="Q341" s="43" t="str">
        <f>IF(VLOOKUP($B341,'[2] Current Investment Portfolios'!$C$1:$R$65536,9)="","",VLOOKUP($B341,'[2] Current Investment Portfolios'!$C$1:$R$65536,9,FALSE))</f>
        <v/>
      </c>
      <c r="R341" s="43" t="str">
        <f>IF(VLOOKUP($B341,'[2] Current Investment Portfolios'!$C$1:$R$65536,16)="","",VLOOKUP($B341,'[2] Current Investment Portfolios'!$C$1:$R$65536,16,FALSE))</f>
        <v/>
      </c>
      <c r="S341" s="29">
        <f>VLOOKUP(B341,'[1]BuySell Data'!$A:$E,5,FALSE)</f>
        <v>4.0000000000000001E-3</v>
      </c>
      <c r="T341" s="27" t="str">
        <f>VLOOKUP(B341,'[1]Investment Managers'!$A:$B,2,FALSE)</f>
        <v>Pengana Capital Group Limited</v>
      </c>
    </row>
    <row r="342" spans="1:20" x14ac:dyDescent="0.25">
      <c r="A342" s="16" t="s">
        <v>160</v>
      </c>
      <c r="B342" s="35" t="s">
        <v>63</v>
      </c>
      <c r="C342" s="32" t="s">
        <v>873</v>
      </c>
      <c r="D342" s="29">
        <f>VLOOKUP(B342,'[1]ICR Data'!$A:$E,5,FALSE)</f>
        <v>1.2500000000000001E-2</v>
      </c>
      <c r="E342" s="43" t="str">
        <f>IF(VLOOKUP($B342,'[2] Current Investment Portfolios'!$C$1:$R$65536,3)="","",VLOOKUP($B342,'[2] Current Investment Portfolios'!$C$1:$R$65536,3,FALSE))</f>
        <v/>
      </c>
      <c r="F342" s="43" t="str">
        <f>IF(VLOOKUP($B342,'[2] Current Investment Portfolios'!$C$1:$R$65536,10)="","",VLOOKUP($B342,'[2] Current Investment Portfolios'!$C$1:$R$65536,10,FALSE))</f>
        <v/>
      </c>
      <c r="G342" s="43" t="str">
        <f>IF(VLOOKUP($B342,'[2] Current Investment Portfolios'!$C$1:$R$65536,4)="","",VLOOKUP($B342,'[2] Current Investment Portfolios'!$C$1:$R$65536,4,FALSE))</f>
        <v/>
      </c>
      <c r="H342" s="43" t="str">
        <f>IF(VLOOKUP($B342,'[2] Current Investment Portfolios'!$C$1:$R$65536,11)="","",VLOOKUP($B342,'[2] Current Investment Portfolios'!$C$1:$R$65536,11,FALSE))</f>
        <v/>
      </c>
      <c r="I342" s="43" t="str">
        <f>IF(VLOOKUP($B342,'[2] Current Investment Portfolios'!$C$1:$R$65536,5)="","",VLOOKUP($B342,'[2] Current Investment Portfolios'!$C$1:$R$65536,5,FALSE))</f>
        <v/>
      </c>
      <c r="J342" s="43" t="str">
        <f>IF(VLOOKUP($B342,'[2] Current Investment Portfolios'!$C$1:$R$65536,12)="","",VLOOKUP($B342,'[2] Current Investment Portfolios'!$C$1:$R$65536,12,FALSE))</f>
        <v/>
      </c>
      <c r="K342" s="43" t="str">
        <f>IF(VLOOKUP($B342,'[2] Current Investment Portfolios'!$C$1:$R$65536,6)="","",VLOOKUP($B342,'[2] Current Investment Portfolios'!$C$1:$R$65536,6,FALSE))</f>
        <v/>
      </c>
      <c r="L342" s="43" t="str">
        <f>IF(VLOOKUP($B342,'[2] Current Investment Portfolios'!$C$1:$R$65536,13)="","",VLOOKUP($B342,'[2] Current Investment Portfolios'!$C$1:$R$65536,13,FALSE))</f>
        <v/>
      </c>
      <c r="M342" s="43" t="str">
        <f>IF(VLOOKUP($B342,'[2] Current Investment Portfolios'!$C$1:$R$65536,7)="","",VLOOKUP($B342,'[2] Current Investment Portfolios'!$C$1:$R$65536,7,FALSE))</f>
        <v/>
      </c>
      <c r="N342" s="43" t="str">
        <f>IF(VLOOKUP($B342,'[2] Current Investment Portfolios'!$C$1:$R$65536,14)="","",VLOOKUP($B342,'[2] Current Investment Portfolios'!$C$1:$R$65536,14,FALSE))</f>
        <v/>
      </c>
      <c r="O342" s="43" t="str">
        <f>IF(VLOOKUP($B342,'[2] Current Investment Portfolios'!$C$1:$R$65536,8)="","",VLOOKUP($B342,'[2] Current Investment Portfolios'!$C$1:$R$65536,8,FALSE))</f>
        <v/>
      </c>
      <c r="P342" s="43" t="str">
        <f>IF(VLOOKUP($B342,'[2] Current Investment Portfolios'!$C$1:$R$65536,15)="","",VLOOKUP($B342,'[2] Current Investment Portfolios'!$C$1:$R$65536,15,FALSE))</f>
        <v/>
      </c>
      <c r="Q342" s="43" t="str">
        <f>IF(VLOOKUP($B342,'[2] Current Investment Portfolios'!$C$1:$R$65536,9)="","",VLOOKUP($B342,'[2] Current Investment Portfolios'!$C$1:$R$65536,9,FALSE))</f>
        <v/>
      </c>
      <c r="R342" s="43" t="str">
        <f>IF(VLOOKUP($B342,'[2] Current Investment Portfolios'!$C$1:$R$65536,16)="","",VLOOKUP($B342,'[2] Current Investment Portfolios'!$C$1:$R$65536,16,FALSE))</f>
        <v/>
      </c>
      <c r="S342" s="29">
        <f>VLOOKUP(B342,'[1]BuySell Data'!$A:$E,5,FALSE)</f>
        <v>2.3999999999999998E-3</v>
      </c>
      <c r="T342" s="27" t="str">
        <f>VLOOKUP(B342,'[1]Investment Managers'!$A:$B,2,FALSE)</f>
        <v>Perpetual Investment Management Ltd</v>
      </c>
    </row>
    <row r="343" spans="1:20" x14ac:dyDescent="0.25">
      <c r="A343" s="16" t="s">
        <v>1509</v>
      </c>
      <c r="B343" s="35" t="s">
        <v>1492</v>
      </c>
      <c r="C343" s="32" t="s">
        <v>873</v>
      </c>
      <c r="D343" s="29">
        <f>VLOOKUP(B343,'[1]ICR Data'!$A:$E,5,FALSE)</f>
        <v>5.8999999999999999E-3</v>
      </c>
      <c r="E343" s="43" t="e">
        <f>IF(VLOOKUP($B343,'[2] Current Investment Portfolios'!$C$1:$R$65536,3)="","",VLOOKUP($B343,'[2] Current Investment Portfolios'!$C$1:$R$65536,3,FALSE))</f>
        <v>#N/A</v>
      </c>
      <c r="F343" s="43" t="e">
        <f>IF(VLOOKUP($B343,'[2] Current Investment Portfolios'!$C$1:$R$65536,10)="","",VLOOKUP($B343,'[2] Current Investment Portfolios'!$C$1:$R$65536,10,FALSE))</f>
        <v>#N/A</v>
      </c>
      <c r="G343" s="43" t="e">
        <f>IF(VLOOKUP($B343,'[2] Current Investment Portfolios'!$C$1:$R$65536,4)="","",VLOOKUP($B343,'[2] Current Investment Portfolios'!$C$1:$R$65536,4,FALSE))</f>
        <v>#N/A</v>
      </c>
      <c r="H343" s="43" t="e">
        <f>IF(VLOOKUP($B343,'[2] Current Investment Portfolios'!$C$1:$R$65536,11)="","",VLOOKUP($B343,'[2] Current Investment Portfolios'!$C$1:$R$65536,11,FALSE))</f>
        <v>#N/A</v>
      </c>
      <c r="I343" s="43" t="e">
        <f>IF(VLOOKUP($B343,'[2] Current Investment Portfolios'!$C$1:$R$65536,5)="","",VLOOKUP($B343,'[2] Current Investment Portfolios'!$C$1:$R$65536,5,FALSE))</f>
        <v>#N/A</v>
      </c>
      <c r="J343" s="43" t="e">
        <f>IF(VLOOKUP($B343,'[2] Current Investment Portfolios'!$C$1:$R$65536,12)="","",VLOOKUP($B343,'[2] Current Investment Portfolios'!$C$1:$R$65536,12,FALSE))</f>
        <v>#N/A</v>
      </c>
      <c r="K343" s="43" t="e">
        <f>IF(VLOOKUP($B343,'[2] Current Investment Portfolios'!$C$1:$R$65536,6)="","",VLOOKUP($B343,'[2] Current Investment Portfolios'!$C$1:$R$65536,6,FALSE))</f>
        <v>#N/A</v>
      </c>
      <c r="L343" s="43" t="e">
        <f>IF(VLOOKUP($B343,'[2] Current Investment Portfolios'!$C$1:$R$65536,13)="","",VLOOKUP($B343,'[2] Current Investment Portfolios'!$C$1:$R$65536,13,FALSE))</f>
        <v>#N/A</v>
      </c>
      <c r="M343" s="43" t="e">
        <f>IF(VLOOKUP($B343,'[2] Current Investment Portfolios'!$C$1:$R$65536,7)="","",VLOOKUP($B343,'[2] Current Investment Portfolios'!$C$1:$R$65536,7,FALSE))</f>
        <v>#N/A</v>
      </c>
      <c r="N343" s="43" t="e">
        <f>IF(VLOOKUP($B343,'[2] Current Investment Portfolios'!$C$1:$R$65536,14)="","",VLOOKUP($B343,'[2] Current Investment Portfolios'!$C$1:$R$65536,14,FALSE))</f>
        <v>#N/A</v>
      </c>
      <c r="O343" s="43" t="e">
        <f>IF(VLOOKUP($B343,'[2] Current Investment Portfolios'!$C$1:$R$65536,8)="","",VLOOKUP($B343,'[2] Current Investment Portfolios'!$C$1:$R$65536,8,FALSE))</f>
        <v>#N/A</v>
      </c>
      <c r="P343" s="43" t="e">
        <f>IF(VLOOKUP($B343,'[2] Current Investment Portfolios'!$C$1:$R$65536,15)="","",VLOOKUP($B343,'[2] Current Investment Portfolios'!$C$1:$R$65536,15,FALSE))</f>
        <v>#N/A</v>
      </c>
      <c r="Q343" s="43" t="e">
        <f>IF(VLOOKUP($B343,'[2] Current Investment Portfolios'!$C$1:$R$65536,9)="","",VLOOKUP($B343,'[2] Current Investment Portfolios'!$C$1:$R$65536,9,FALSE))</f>
        <v>#N/A</v>
      </c>
      <c r="R343" s="43" t="e">
        <f>IF(VLOOKUP($B343,'[2] Current Investment Portfolios'!$C$1:$R$65536,16)="","",VLOOKUP($B343,'[2] Current Investment Portfolios'!$C$1:$R$65536,16,FALSE))</f>
        <v>#N/A</v>
      </c>
      <c r="S343" s="29">
        <f>VLOOKUP(B343,'[1]BuySell Data'!$A:$E,5,FALSE)</f>
        <v>1E-3</v>
      </c>
      <c r="T343" s="27" t="str">
        <f>VLOOKUP(B343,'[1]Investment Managers'!$A:$B,2,FALSE)</f>
        <v>First Sentier Investors</v>
      </c>
    </row>
    <row r="344" spans="1:20" x14ac:dyDescent="0.25">
      <c r="A344" s="16" t="s">
        <v>1307</v>
      </c>
      <c r="B344" s="35" t="s">
        <v>1306</v>
      </c>
      <c r="C344" s="32" t="s">
        <v>873</v>
      </c>
      <c r="D344" s="29">
        <f>VLOOKUP(B344,'[1]ICR Data'!$A:$E,5,FALSE)</f>
        <v>1.18E-2</v>
      </c>
      <c r="E344" s="43" t="str">
        <f>IF(VLOOKUP($B344,'[2] Current Investment Portfolios'!$C$1:$R$65536,3)="","",VLOOKUP($B344,'[2] Current Investment Portfolios'!$C$1:$R$65536,3,FALSE))</f>
        <v/>
      </c>
      <c r="F344" s="43" t="str">
        <f>IF(VLOOKUP($B344,'[2] Current Investment Portfolios'!$C$1:$R$65536,10)="","",VLOOKUP($B344,'[2] Current Investment Portfolios'!$C$1:$R$65536,10,FALSE))</f>
        <v/>
      </c>
      <c r="G344" s="43" t="str">
        <f>IF(VLOOKUP($B344,'[2] Current Investment Portfolios'!$C$1:$R$65536,4)="","",VLOOKUP($B344,'[2] Current Investment Portfolios'!$C$1:$R$65536,4,FALSE))</f>
        <v/>
      </c>
      <c r="H344" s="43" t="str">
        <f>IF(VLOOKUP($B344,'[2] Current Investment Portfolios'!$C$1:$R$65536,11)="","",VLOOKUP($B344,'[2] Current Investment Portfolios'!$C$1:$R$65536,11,FALSE))</f>
        <v/>
      </c>
      <c r="I344" s="43" t="str">
        <f>IF(VLOOKUP($B344,'[2] Current Investment Portfolios'!$C$1:$R$65536,5)="","",VLOOKUP($B344,'[2] Current Investment Portfolios'!$C$1:$R$65536,5,FALSE))</f>
        <v/>
      </c>
      <c r="J344" s="43" t="str">
        <f>IF(VLOOKUP($B344,'[2] Current Investment Portfolios'!$C$1:$R$65536,12)="","",VLOOKUP($B344,'[2] Current Investment Portfolios'!$C$1:$R$65536,12,FALSE))</f>
        <v/>
      </c>
      <c r="K344" s="43" t="str">
        <f>IF(VLOOKUP($B344,'[2] Current Investment Portfolios'!$C$1:$R$65536,6)="","",VLOOKUP($B344,'[2] Current Investment Portfolios'!$C$1:$R$65536,6,FALSE))</f>
        <v/>
      </c>
      <c r="L344" s="43" t="str">
        <f>IF(VLOOKUP($B344,'[2] Current Investment Portfolios'!$C$1:$R$65536,13)="","",VLOOKUP($B344,'[2] Current Investment Portfolios'!$C$1:$R$65536,13,FALSE))</f>
        <v/>
      </c>
      <c r="M344" s="43" t="str">
        <f>IF(VLOOKUP($B344,'[2] Current Investment Portfolios'!$C$1:$R$65536,7)="","",VLOOKUP($B344,'[2] Current Investment Portfolios'!$C$1:$R$65536,7,FALSE))</f>
        <v/>
      </c>
      <c r="N344" s="43" t="str">
        <f>IF(VLOOKUP($B344,'[2] Current Investment Portfolios'!$C$1:$R$65536,14)="","",VLOOKUP($B344,'[2] Current Investment Portfolios'!$C$1:$R$65536,14,FALSE))</f>
        <v/>
      </c>
      <c r="O344" s="43" t="str">
        <f>IF(VLOOKUP($B344,'[2] Current Investment Portfolios'!$C$1:$R$65536,8)="","",VLOOKUP($B344,'[2] Current Investment Portfolios'!$C$1:$R$65536,8,FALSE))</f>
        <v/>
      </c>
      <c r="P344" s="43" t="str">
        <f>IF(VLOOKUP($B344,'[2] Current Investment Portfolios'!$C$1:$R$65536,15)="","",VLOOKUP($B344,'[2] Current Investment Portfolios'!$C$1:$R$65536,15,FALSE))</f>
        <v/>
      </c>
      <c r="Q344" s="43" t="str">
        <f>IF(VLOOKUP($B344,'[2] Current Investment Portfolios'!$C$1:$R$65536,9)="","",VLOOKUP($B344,'[2] Current Investment Portfolios'!$C$1:$R$65536,9,FALSE))</f>
        <v/>
      </c>
      <c r="R344" s="43" t="str">
        <f>IF(VLOOKUP($B344,'[2] Current Investment Portfolios'!$C$1:$R$65536,16)="","",VLOOKUP($B344,'[2] Current Investment Portfolios'!$C$1:$R$65536,16,FALSE))</f>
        <v/>
      </c>
      <c r="S344" s="29">
        <f>VLOOKUP(B344,'[1]BuySell Data'!$A:$E,5,FALSE)</f>
        <v>6.9999999999999993E-3</v>
      </c>
      <c r="T344" s="27" t="str">
        <f>VLOOKUP(B344,'[1]Investment Managers'!$A:$B,2,FALSE)</f>
        <v>SG Hiscock &amp; Company Limited</v>
      </c>
    </row>
    <row r="345" spans="1:20" x14ac:dyDescent="0.25">
      <c r="A345" s="16" t="s">
        <v>1237</v>
      </c>
      <c r="B345" s="35" t="s">
        <v>1228</v>
      </c>
      <c r="C345" s="32" t="s">
        <v>873</v>
      </c>
      <c r="D345" s="29">
        <f>VLOOKUP(B345,'[1]ICR Data'!$A:$E,5,FALSE)</f>
        <v>1.9400000000000001E-2</v>
      </c>
      <c r="E345" s="43" t="str">
        <f>IF(VLOOKUP($B345,'[2] Current Investment Portfolios'!$C$1:$R$65536,3)="","",VLOOKUP($B345,'[2] Current Investment Portfolios'!$C$1:$R$65536,3,FALSE))</f>
        <v/>
      </c>
      <c r="F345" s="43" t="str">
        <f>IF(VLOOKUP($B345,'[2] Current Investment Portfolios'!$C$1:$R$65536,10)="","",VLOOKUP($B345,'[2] Current Investment Portfolios'!$C$1:$R$65536,10,FALSE))</f>
        <v/>
      </c>
      <c r="G345" s="43" t="str">
        <f>IF(VLOOKUP($B345,'[2] Current Investment Portfolios'!$C$1:$R$65536,4)="","",VLOOKUP($B345,'[2] Current Investment Portfolios'!$C$1:$R$65536,4,FALSE))</f>
        <v/>
      </c>
      <c r="H345" s="43" t="str">
        <f>IF(VLOOKUP($B345,'[2] Current Investment Portfolios'!$C$1:$R$65536,11)="","",VLOOKUP($B345,'[2] Current Investment Portfolios'!$C$1:$R$65536,11,FALSE))</f>
        <v/>
      </c>
      <c r="I345" s="43" t="str">
        <f>IF(VLOOKUP($B345,'[2] Current Investment Portfolios'!$C$1:$R$65536,5)="","",VLOOKUP($B345,'[2] Current Investment Portfolios'!$C$1:$R$65536,5,FALSE))</f>
        <v/>
      </c>
      <c r="J345" s="43" t="str">
        <f>IF(VLOOKUP($B345,'[2] Current Investment Portfolios'!$C$1:$R$65536,12)="","",VLOOKUP($B345,'[2] Current Investment Portfolios'!$C$1:$R$65536,12,FALSE))</f>
        <v/>
      </c>
      <c r="K345" s="43" t="str">
        <f>IF(VLOOKUP($B345,'[2] Current Investment Portfolios'!$C$1:$R$65536,6)="","",VLOOKUP($B345,'[2] Current Investment Portfolios'!$C$1:$R$65536,6,FALSE))</f>
        <v/>
      </c>
      <c r="L345" s="43" t="str">
        <f>IF(VLOOKUP($B345,'[2] Current Investment Portfolios'!$C$1:$R$65536,13)="","",VLOOKUP($B345,'[2] Current Investment Portfolios'!$C$1:$R$65536,13,FALSE))</f>
        <v/>
      </c>
      <c r="M345" s="43" t="str">
        <f>IF(VLOOKUP($B345,'[2] Current Investment Portfolios'!$C$1:$R$65536,7)="","",VLOOKUP($B345,'[2] Current Investment Portfolios'!$C$1:$R$65536,7,FALSE))</f>
        <v/>
      </c>
      <c r="N345" s="43" t="str">
        <f>IF(VLOOKUP($B345,'[2] Current Investment Portfolios'!$C$1:$R$65536,14)="","",VLOOKUP($B345,'[2] Current Investment Portfolios'!$C$1:$R$65536,14,FALSE))</f>
        <v/>
      </c>
      <c r="O345" s="43" t="str">
        <f>IF(VLOOKUP($B345,'[2] Current Investment Portfolios'!$C$1:$R$65536,8)="","",VLOOKUP($B345,'[2] Current Investment Portfolios'!$C$1:$R$65536,8,FALSE))</f>
        <v/>
      </c>
      <c r="P345" s="43" t="str">
        <f>IF(VLOOKUP($B345,'[2] Current Investment Portfolios'!$C$1:$R$65536,15)="","",VLOOKUP($B345,'[2] Current Investment Portfolios'!$C$1:$R$65536,15,FALSE))</f>
        <v/>
      </c>
      <c r="Q345" s="43" t="str">
        <f>IF(VLOOKUP($B345,'[2] Current Investment Portfolios'!$C$1:$R$65536,9)="","",VLOOKUP($B345,'[2] Current Investment Portfolios'!$C$1:$R$65536,9,FALSE))</f>
        <v/>
      </c>
      <c r="R345" s="43" t="str">
        <f>IF(VLOOKUP($B345,'[2] Current Investment Portfolios'!$C$1:$R$65536,16)="","",VLOOKUP($B345,'[2] Current Investment Portfolios'!$C$1:$R$65536,16,FALSE))</f>
        <v/>
      </c>
      <c r="S345" s="29">
        <f>VLOOKUP(B345,'[1]BuySell Data'!$A:$E,5,FALSE)</f>
        <v>6.0000000000000001E-3</v>
      </c>
      <c r="T345" s="27" t="str">
        <f>VLOOKUP(B345,'[1]Investment Managers'!$A:$B,2,FALSE)</f>
        <v>Spheria Asset Management Pty Limited</v>
      </c>
    </row>
    <row r="346" spans="1:20" s="2" customFormat="1" x14ac:dyDescent="0.25">
      <c r="A346" s="97"/>
      <c r="B346" s="35"/>
      <c r="C346" s="35"/>
      <c r="D346" s="29"/>
      <c r="E346" s="43"/>
      <c r="F346" s="43"/>
      <c r="G346" s="43"/>
      <c r="H346" s="43"/>
      <c r="I346" s="43"/>
      <c r="J346" s="43"/>
      <c r="K346" s="43"/>
      <c r="L346" s="43"/>
      <c r="M346" s="43"/>
      <c r="N346" s="43"/>
      <c r="O346" s="43"/>
      <c r="P346" s="43"/>
      <c r="Q346" s="43"/>
      <c r="R346" s="43"/>
      <c r="S346" s="29"/>
      <c r="T346" s="27"/>
    </row>
    <row r="347" spans="1:20" s="2" customFormat="1" x14ac:dyDescent="0.25">
      <c r="A347" s="182"/>
      <c r="B347" s="46" t="s">
        <v>820</v>
      </c>
      <c r="C347" s="46"/>
      <c r="D347" s="14">
        <f>MIN(D325:D345)</f>
        <v>5.8999999999999999E-3</v>
      </c>
      <c r="E347" s="47" t="e">
        <f>MIN(E325:E345)</f>
        <v>#N/A</v>
      </c>
      <c r="F347" s="47"/>
      <c r="G347" s="47" t="e">
        <f>MIN(G325:G345)</f>
        <v>#N/A</v>
      </c>
      <c r="H347" s="47"/>
      <c r="I347" s="47" t="e">
        <f>MIN(I325:I345)</f>
        <v>#N/A</v>
      </c>
      <c r="J347" s="47"/>
      <c r="K347" s="47" t="e">
        <f>MIN(K325:K345)</f>
        <v>#N/A</v>
      </c>
      <c r="L347" s="47"/>
      <c r="M347" s="47" t="e">
        <f>MIN(M325:M345)</f>
        <v>#N/A</v>
      </c>
      <c r="N347" s="47"/>
      <c r="O347" s="47" t="e">
        <f>MIN(O325:O345)</f>
        <v>#N/A</v>
      </c>
      <c r="P347" s="47"/>
      <c r="Q347" s="47" t="e">
        <f>MIN(Q325:Q345)</f>
        <v>#N/A</v>
      </c>
      <c r="R347" s="48"/>
      <c r="S347" s="14">
        <f>MIN(S325:S345)</f>
        <v>1E-3</v>
      </c>
      <c r="T347" s="27"/>
    </row>
    <row r="348" spans="1:20" x14ac:dyDescent="0.25">
      <c r="A348" s="182"/>
      <c r="B348" s="49" t="s">
        <v>821</v>
      </c>
      <c r="C348" s="49"/>
      <c r="D348" s="14">
        <f>MAX(D325:D345)</f>
        <v>4.1499999999999995E-2</v>
      </c>
      <c r="E348" s="48"/>
      <c r="F348" s="47" t="e">
        <f>MAX(F325:F345)</f>
        <v>#N/A</v>
      </c>
      <c r="G348" s="47"/>
      <c r="H348" s="47" t="e">
        <f>MAX(H325:H345)</f>
        <v>#N/A</v>
      </c>
      <c r="I348" s="47"/>
      <c r="J348" s="47" t="e">
        <f>MAX(J325:J345)</f>
        <v>#N/A</v>
      </c>
      <c r="K348" s="47"/>
      <c r="L348" s="47" t="e">
        <f>MAX(L325:L345)</f>
        <v>#N/A</v>
      </c>
      <c r="M348" s="47"/>
      <c r="N348" s="47" t="e">
        <f>MAX(N325:N345)</f>
        <v>#N/A</v>
      </c>
      <c r="O348" s="47"/>
      <c r="P348" s="47" t="e">
        <f>MAX(P325:P345)</f>
        <v>#N/A</v>
      </c>
      <c r="Q348" s="47"/>
      <c r="R348" s="47" t="e">
        <f>MAX(R325:R345)</f>
        <v>#N/A</v>
      </c>
      <c r="S348" s="14">
        <f>MAX(S325:S345)</f>
        <v>6.9999999999999993E-3</v>
      </c>
      <c r="T348" s="27"/>
    </row>
    <row r="349" spans="1:20" x14ac:dyDescent="0.25">
      <c r="A349" s="46" t="s">
        <v>297</v>
      </c>
      <c r="D349" s="29"/>
      <c r="E349" s="43"/>
      <c r="F349" s="43"/>
      <c r="G349" s="43"/>
      <c r="H349" s="43"/>
      <c r="I349" s="43"/>
      <c r="J349" s="43"/>
      <c r="K349" s="43"/>
      <c r="L349" s="43"/>
      <c r="M349" s="43"/>
      <c r="N349" s="43"/>
      <c r="O349" s="43"/>
      <c r="P349" s="43"/>
      <c r="Q349" s="43"/>
      <c r="R349" s="43"/>
      <c r="S349" s="29"/>
      <c r="T349" s="27"/>
    </row>
    <row r="350" spans="1:20" x14ac:dyDescent="0.25">
      <c r="A350" s="16" t="s">
        <v>1238</v>
      </c>
      <c r="B350" s="35" t="s">
        <v>1231</v>
      </c>
      <c r="C350" s="32" t="s">
        <v>873</v>
      </c>
      <c r="D350" s="29">
        <f>VLOOKUP(B350,'[1]ICR Data'!$A:$E,5,FALSE)</f>
        <v>6.9999999999999993E-3</v>
      </c>
      <c r="E350" s="43" t="e">
        <f>IF(VLOOKUP($B350,'[2] Current Investment Portfolios'!$C$1:$R$65536,3)="","",VLOOKUP($B350,'[2] Current Investment Portfolios'!$C$1:$R$65536,3,FALSE))</f>
        <v>#N/A</v>
      </c>
      <c r="F350" s="43" t="e">
        <f>IF(VLOOKUP($B350,'[2] Current Investment Portfolios'!$C$1:$R$65536,10)="","",VLOOKUP($B350,'[2] Current Investment Portfolios'!$C$1:$R$65536,10,FALSE))</f>
        <v>#N/A</v>
      </c>
      <c r="G350" s="43" t="e">
        <f>IF(VLOOKUP($B350,'[2] Current Investment Portfolios'!$C$1:$R$65536,4)="","",VLOOKUP($B350,'[2] Current Investment Portfolios'!$C$1:$R$65536,4,FALSE))</f>
        <v>#N/A</v>
      </c>
      <c r="H350" s="43" t="e">
        <f>IF(VLOOKUP($B350,'[2] Current Investment Portfolios'!$C$1:$R$65536,11)="","",VLOOKUP($B350,'[2] Current Investment Portfolios'!$C$1:$R$65536,11,FALSE))</f>
        <v>#N/A</v>
      </c>
      <c r="I350" s="43" t="e">
        <f>IF(VLOOKUP($B350,'[2] Current Investment Portfolios'!$C$1:$R$65536,5)="","",VLOOKUP($B350,'[2] Current Investment Portfolios'!$C$1:$R$65536,5,FALSE))</f>
        <v>#N/A</v>
      </c>
      <c r="J350" s="43" t="e">
        <f>IF(VLOOKUP($B350,'[2] Current Investment Portfolios'!$C$1:$R$65536,12)="","",VLOOKUP($B350,'[2] Current Investment Portfolios'!$C$1:$R$65536,12,FALSE))</f>
        <v>#N/A</v>
      </c>
      <c r="K350" s="43" t="e">
        <f>IF(VLOOKUP($B350,'[2] Current Investment Portfolios'!$C$1:$R$65536,6)="","",VLOOKUP($B350,'[2] Current Investment Portfolios'!$C$1:$R$65536,6,FALSE))</f>
        <v>#N/A</v>
      </c>
      <c r="L350" s="43" t="e">
        <f>IF(VLOOKUP($B350,'[2] Current Investment Portfolios'!$C$1:$R$65536,13)="","",VLOOKUP($B350,'[2] Current Investment Portfolios'!$C$1:$R$65536,13,FALSE))</f>
        <v>#N/A</v>
      </c>
      <c r="M350" s="43" t="e">
        <f>IF(VLOOKUP($B350,'[2] Current Investment Portfolios'!$C$1:$R$65536,7)="","",VLOOKUP($B350,'[2] Current Investment Portfolios'!$C$1:$R$65536,7,FALSE))</f>
        <v>#N/A</v>
      </c>
      <c r="N350" s="43" t="e">
        <f>IF(VLOOKUP($B350,'[2] Current Investment Portfolios'!$C$1:$R$65536,14)="","",VLOOKUP($B350,'[2] Current Investment Portfolios'!$C$1:$R$65536,14,FALSE))</f>
        <v>#N/A</v>
      </c>
      <c r="O350" s="43" t="e">
        <f>IF(VLOOKUP($B350,'[2] Current Investment Portfolios'!$C$1:$R$65536,8)="","",VLOOKUP($B350,'[2] Current Investment Portfolios'!$C$1:$R$65536,8,FALSE))</f>
        <v>#N/A</v>
      </c>
      <c r="P350" s="43" t="e">
        <f>IF(VLOOKUP($B350,'[2] Current Investment Portfolios'!$C$1:$R$65536,15)="","",VLOOKUP($B350,'[2] Current Investment Portfolios'!$C$1:$R$65536,15,FALSE))</f>
        <v>#N/A</v>
      </c>
      <c r="Q350" s="43" t="e">
        <f>IF(VLOOKUP($B350,'[2] Current Investment Portfolios'!$C$1:$R$65536,9)="","",VLOOKUP($B350,'[2] Current Investment Portfolios'!$C$1:$R$65536,9,FALSE))</f>
        <v>#N/A</v>
      </c>
      <c r="R350" s="43" t="e">
        <f>IF(VLOOKUP($B350,'[2] Current Investment Portfolios'!$C$1:$R$65536,16)="","",VLOOKUP($B350,'[2] Current Investment Portfolios'!$C$1:$R$65536,16,FALSE))</f>
        <v>#N/A</v>
      </c>
      <c r="S350" s="29">
        <f>VLOOKUP(B350,'[1]BuySell Data'!$A:$E,5,FALSE)</f>
        <v>3.4000000000000002E-3</v>
      </c>
      <c r="T350" s="27" t="str">
        <f>VLOOKUP(B350,'[1]Investment Managers'!$A:$B,2,FALSE)</f>
        <v>AllianceBernstein LP.</v>
      </c>
    </row>
    <row r="351" spans="1:20" x14ac:dyDescent="0.25">
      <c r="A351" s="16" t="s">
        <v>1019</v>
      </c>
      <c r="B351" s="35" t="s">
        <v>98</v>
      </c>
      <c r="C351" s="32" t="s">
        <v>873</v>
      </c>
      <c r="D351" s="29">
        <f>VLOOKUP(B351,'[1]ICR Data'!$A:$E,5,FALSE)</f>
        <v>9.7999999999999997E-3</v>
      </c>
      <c r="E351" s="43" t="str">
        <f>IF(VLOOKUP($B351,'[2] Current Investment Portfolios'!$C$1:$R$65536,3)="","",VLOOKUP($B351,'[2] Current Investment Portfolios'!$C$1:$R$65536,3,FALSE))</f>
        <v/>
      </c>
      <c r="F351" s="43" t="str">
        <f>IF(VLOOKUP($B351,'[2] Current Investment Portfolios'!$C$1:$R$65536,10)="","",VLOOKUP($B351,'[2] Current Investment Portfolios'!$C$1:$R$65536,10,FALSE))</f>
        <v/>
      </c>
      <c r="G351" s="43" t="str">
        <f>IF(VLOOKUP($B351,'[2] Current Investment Portfolios'!$C$1:$R$65536,4)="","",VLOOKUP($B351,'[2] Current Investment Portfolios'!$C$1:$R$65536,4,FALSE))</f>
        <v/>
      </c>
      <c r="H351" s="43" t="str">
        <f>IF(VLOOKUP($B351,'[2] Current Investment Portfolios'!$C$1:$R$65536,11)="","",VLOOKUP($B351,'[2] Current Investment Portfolios'!$C$1:$R$65536,11,FALSE))</f>
        <v/>
      </c>
      <c r="I351" s="43" t="str">
        <f>IF(VLOOKUP($B351,'[2] Current Investment Portfolios'!$C$1:$R$65536,5)="","",VLOOKUP($B351,'[2] Current Investment Portfolios'!$C$1:$R$65536,5,FALSE))</f>
        <v/>
      </c>
      <c r="J351" s="43" t="str">
        <f>IF(VLOOKUP($B351,'[2] Current Investment Portfolios'!$C$1:$R$65536,12)="","",VLOOKUP($B351,'[2] Current Investment Portfolios'!$C$1:$R$65536,12,FALSE))</f>
        <v/>
      </c>
      <c r="K351" s="43" t="str">
        <f>IF(VLOOKUP($B351,'[2] Current Investment Portfolios'!$C$1:$R$65536,6)="","",VLOOKUP($B351,'[2] Current Investment Portfolios'!$C$1:$R$65536,6,FALSE))</f>
        <v/>
      </c>
      <c r="L351" s="43" t="str">
        <f>IF(VLOOKUP($B351,'[2] Current Investment Portfolios'!$C$1:$R$65536,13)="","",VLOOKUP($B351,'[2] Current Investment Portfolios'!$C$1:$R$65536,13,FALSE))</f>
        <v/>
      </c>
      <c r="M351" s="43" t="str">
        <f>IF(VLOOKUP($B351,'[2] Current Investment Portfolios'!$C$1:$R$65536,7)="","",VLOOKUP($B351,'[2] Current Investment Portfolios'!$C$1:$R$65536,7,FALSE))</f>
        <v/>
      </c>
      <c r="N351" s="43" t="str">
        <f>IF(VLOOKUP($B351,'[2] Current Investment Portfolios'!$C$1:$R$65536,14)="","",VLOOKUP($B351,'[2] Current Investment Portfolios'!$C$1:$R$65536,14,FALSE))</f>
        <v/>
      </c>
      <c r="O351" s="43" t="str">
        <f>IF(VLOOKUP($B351,'[2] Current Investment Portfolios'!$C$1:$R$65536,8)="","",VLOOKUP($B351,'[2] Current Investment Portfolios'!$C$1:$R$65536,8,FALSE))</f>
        <v/>
      </c>
      <c r="P351" s="43" t="str">
        <f>IF(VLOOKUP($B351,'[2] Current Investment Portfolios'!$C$1:$R$65536,15)="","",VLOOKUP($B351,'[2] Current Investment Portfolios'!$C$1:$R$65536,15,FALSE))</f>
        <v/>
      </c>
      <c r="Q351" s="43" t="str">
        <f>IF(VLOOKUP($B351,'[2] Current Investment Portfolios'!$C$1:$R$65536,9)="","",VLOOKUP($B351,'[2] Current Investment Portfolios'!$C$1:$R$65536,9,FALSE))</f>
        <v/>
      </c>
      <c r="R351" s="43" t="str">
        <f>IF(VLOOKUP($B351,'[2] Current Investment Portfolios'!$C$1:$R$65536,16)="","",VLOOKUP($B351,'[2] Current Investment Portfolios'!$C$1:$R$65536,16,FALSE))</f>
        <v/>
      </c>
      <c r="S351" s="29">
        <f>VLOOKUP(B351,'[1]BuySell Data'!$A:$E,5,FALSE)</f>
        <v>3.0000000000000001E-3</v>
      </c>
      <c r="T351" s="27" t="str">
        <f>VLOOKUP(B351,'[1]Investment Managers'!$A:$B,2,FALSE)</f>
        <v>abrdn Inc.</v>
      </c>
    </row>
    <row r="352" spans="1:20" x14ac:dyDescent="0.25">
      <c r="A352" s="30" t="s">
        <v>1471</v>
      </c>
      <c r="B352" s="35" t="s">
        <v>402</v>
      </c>
      <c r="C352" s="32" t="s">
        <v>873</v>
      </c>
      <c r="D352" s="29">
        <f>VLOOKUP(B352,'[1]ICR Data'!$A:$E,5,FALSE)</f>
        <v>9.8999999999999991E-3</v>
      </c>
      <c r="E352" s="43" t="e">
        <f>IF(VLOOKUP($B352,'[2] Current Investment Portfolios'!$C$1:$R$65536,3)="","",VLOOKUP($B352,'[2] Current Investment Portfolios'!$C$1:$R$65536,3,FALSE))</f>
        <v>#N/A</v>
      </c>
      <c r="F352" s="43" t="e">
        <f>IF(VLOOKUP($B352,'[2] Current Investment Portfolios'!$C$1:$R$65536,10)="","",VLOOKUP($B352,'[2] Current Investment Portfolios'!$C$1:$R$65536,10,FALSE))</f>
        <v>#N/A</v>
      </c>
      <c r="G352" s="43" t="e">
        <f>IF(VLOOKUP($B352,'[2] Current Investment Portfolios'!$C$1:$R$65536,4)="","",VLOOKUP($B352,'[2] Current Investment Portfolios'!$C$1:$R$65536,4,FALSE))</f>
        <v>#N/A</v>
      </c>
      <c r="H352" s="43" t="e">
        <f>IF(VLOOKUP($B352,'[2] Current Investment Portfolios'!$C$1:$R$65536,11)="","",VLOOKUP($B352,'[2] Current Investment Portfolios'!$C$1:$R$65536,11,FALSE))</f>
        <v>#N/A</v>
      </c>
      <c r="I352" s="43" t="e">
        <f>IF(VLOOKUP($B352,'[2] Current Investment Portfolios'!$C$1:$R$65536,5)="","",VLOOKUP($B352,'[2] Current Investment Portfolios'!$C$1:$R$65536,5,FALSE))</f>
        <v>#N/A</v>
      </c>
      <c r="J352" s="43" t="e">
        <f>IF(VLOOKUP($B352,'[2] Current Investment Portfolios'!$C$1:$R$65536,12)="","",VLOOKUP($B352,'[2] Current Investment Portfolios'!$C$1:$R$65536,12,FALSE))</f>
        <v>#N/A</v>
      </c>
      <c r="K352" s="43" t="e">
        <f>IF(VLOOKUP($B352,'[2] Current Investment Portfolios'!$C$1:$R$65536,6)="","",VLOOKUP($B352,'[2] Current Investment Portfolios'!$C$1:$R$65536,6,FALSE))</f>
        <v>#N/A</v>
      </c>
      <c r="L352" s="43" t="e">
        <f>IF(VLOOKUP($B352,'[2] Current Investment Portfolios'!$C$1:$R$65536,13)="","",VLOOKUP($B352,'[2] Current Investment Portfolios'!$C$1:$R$65536,13,FALSE))</f>
        <v>#N/A</v>
      </c>
      <c r="M352" s="43" t="e">
        <f>IF(VLOOKUP($B352,'[2] Current Investment Portfolios'!$C$1:$R$65536,7)="","",VLOOKUP($B352,'[2] Current Investment Portfolios'!$C$1:$R$65536,7,FALSE))</f>
        <v>#N/A</v>
      </c>
      <c r="N352" s="43" t="e">
        <f>IF(VLOOKUP($B352,'[2] Current Investment Portfolios'!$C$1:$R$65536,14)="","",VLOOKUP($B352,'[2] Current Investment Portfolios'!$C$1:$R$65536,14,FALSE))</f>
        <v>#N/A</v>
      </c>
      <c r="O352" s="43" t="e">
        <f>IF(VLOOKUP($B352,'[2] Current Investment Portfolios'!$C$1:$R$65536,8)="","",VLOOKUP($B352,'[2] Current Investment Portfolios'!$C$1:$R$65536,8,FALSE))</f>
        <v>#N/A</v>
      </c>
      <c r="P352" s="43" t="e">
        <f>IF(VLOOKUP($B352,'[2] Current Investment Portfolios'!$C$1:$R$65536,15)="","",VLOOKUP($B352,'[2] Current Investment Portfolios'!$C$1:$R$65536,15,FALSE))</f>
        <v>#N/A</v>
      </c>
      <c r="Q352" s="43" t="e">
        <f>IF(VLOOKUP($B352,'[2] Current Investment Portfolios'!$C$1:$R$65536,9)="","",VLOOKUP($B352,'[2] Current Investment Portfolios'!$C$1:$R$65536,9,FALSE))</f>
        <v>#N/A</v>
      </c>
      <c r="R352" s="43" t="e">
        <f>IF(VLOOKUP($B352,'[2] Current Investment Portfolios'!$C$1:$R$65536,16)="","",VLOOKUP($B352,'[2] Current Investment Portfolios'!$C$1:$R$65536,16,FALSE))</f>
        <v>#N/A</v>
      </c>
      <c r="S352" s="29">
        <f>VLOOKUP(B352,'[1]BuySell Data'!$A:$E,5,FALSE)</f>
        <v>2E-3</v>
      </c>
      <c r="T352" s="27" t="str">
        <f>VLOOKUP(B352,'[1]Investment Managers'!$A:$B,2,FALSE)</f>
        <v>Altrinsic Global Advisors LLC</v>
      </c>
    </row>
    <row r="353" spans="1:20" x14ac:dyDescent="0.25">
      <c r="A353" s="30" t="s">
        <v>906</v>
      </c>
      <c r="B353" s="35" t="s">
        <v>905</v>
      </c>
      <c r="C353" s="32" t="s">
        <v>873</v>
      </c>
      <c r="D353" s="29">
        <f>VLOOKUP(B353,'[1]ICR Data'!$A:$E,5,FALSE)</f>
        <v>1.2E-2</v>
      </c>
      <c r="E353" s="43" t="e">
        <f>IF(VLOOKUP($B353,'[2] Current Investment Portfolios'!$C$1:$R$65536,3)="","",VLOOKUP($B353,'[2] Current Investment Portfolios'!$C$1:$R$65536,3,FALSE))</f>
        <v>#N/A</v>
      </c>
      <c r="F353" s="43" t="e">
        <f>IF(VLOOKUP($B353,'[2] Current Investment Portfolios'!$C$1:$R$65536,10)="","",VLOOKUP($B353,'[2] Current Investment Portfolios'!$C$1:$R$65536,10,FALSE))</f>
        <v>#N/A</v>
      </c>
      <c r="G353" s="43" t="e">
        <f>IF(VLOOKUP($B353,'[2] Current Investment Portfolios'!$C$1:$R$65536,4)="","",VLOOKUP($B353,'[2] Current Investment Portfolios'!$C$1:$R$65536,4,FALSE))</f>
        <v>#N/A</v>
      </c>
      <c r="H353" s="43" t="e">
        <f>IF(VLOOKUP($B353,'[2] Current Investment Portfolios'!$C$1:$R$65536,11)="","",VLOOKUP($B353,'[2] Current Investment Portfolios'!$C$1:$R$65536,11,FALSE))</f>
        <v>#N/A</v>
      </c>
      <c r="I353" s="43" t="e">
        <f>IF(VLOOKUP($B353,'[2] Current Investment Portfolios'!$C$1:$R$65536,5)="","",VLOOKUP($B353,'[2] Current Investment Portfolios'!$C$1:$R$65536,5,FALSE))</f>
        <v>#N/A</v>
      </c>
      <c r="J353" s="43" t="e">
        <f>IF(VLOOKUP($B353,'[2] Current Investment Portfolios'!$C$1:$R$65536,12)="","",VLOOKUP($B353,'[2] Current Investment Portfolios'!$C$1:$R$65536,12,FALSE))</f>
        <v>#N/A</v>
      </c>
      <c r="K353" s="43" t="e">
        <f>IF(VLOOKUP($B353,'[2] Current Investment Portfolios'!$C$1:$R$65536,6)="","",VLOOKUP($B353,'[2] Current Investment Portfolios'!$C$1:$R$65536,6,FALSE))</f>
        <v>#N/A</v>
      </c>
      <c r="L353" s="43" t="e">
        <f>IF(VLOOKUP($B353,'[2] Current Investment Portfolios'!$C$1:$R$65536,13)="","",VLOOKUP($B353,'[2] Current Investment Portfolios'!$C$1:$R$65536,13,FALSE))</f>
        <v>#N/A</v>
      </c>
      <c r="M353" s="43" t="e">
        <f>IF(VLOOKUP($B353,'[2] Current Investment Portfolios'!$C$1:$R$65536,7)="","",VLOOKUP($B353,'[2] Current Investment Portfolios'!$C$1:$R$65536,7,FALSE))</f>
        <v>#N/A</v>
      </c>
      <c r="N353" s="43" t="e">
        <f>IF(VLOOKUP($B353,'[2] Current Investment Portfolios'!$C$1:$R$65536,14)="","",VLOOKUP($B353,'[2] Current Investment Portfolios'!$C$1:$R$65536,14,FALSE))</f>
        <v>#N/A</v>
      </c>
      <c r="O353" s="43" t="e">
        <f>IF(VLOOKUP($B353,'[2] Current Investment Portfolios'!$C$1:$R$65536,8)="","",VLOOKUP($B353,'[2] Current Investment Portfolios'!$C$1:$R$65536,8,FALSE))</f>
        <v>#N/A</v>
      </c>
      <c r="P353" s="43" t="e">
        <f>IF(VLOOKUP($B353,'[2] Current Investment Portfolios'!$C$1:$R$65536,15)="","",VLOOKUP($B353,'[2] Current Investment Portfolios'!$C$1:$R$65536,15,FALSE))</f>
        <v>#N/A</v>
      </c>
      <c r="Q353" s="43" t="e">
        <f>IF(VLOOKUP($B353,'[2] Current Investment Portfolios'!$C$1:$R$65536,9)="","",VLOOKUP($B353,'[2] Current Investment Portfolios'!$C$1:$R$65536,9,FALSE))</f>
        <v>#N/A</v>
      </c>
      <c r="R353" s="43" t="e">
        <f>IF(VLOOKUP($B353,'[2] Current Investment Portfolios'!$C$1:$R$65536,16)="","",VLOOKUP($B353,'[2] Current Investment Portfolios'!$C$1:$R$65536,16,FALSE))</f>
        <v>#N/A</v>
      </c>
      <c r="S353" s="29">
        <f>VLOOKUP(B353,'[1]BuySell Data'!$A:$E,5,FALSE)</f>
        <v>6.0000000000000001E-3</v>
      </c>
      <c r="T353" s="27" t="str">
        <f>VLOOKUP(B353,'[1]Investment Managers'!$A:$B,2,FALSE)</f>
        <v>Antipodes Partners Limited</v>
      </c>
    </row>
    <row r="354" spans="1:20" x14ac:dyDescent="0.25">
      <c r="A354" s="97" t="s">
        <v>936</v>
      </c>
      <c r="B354" s="35" t="s">
        <v>935</v>
      </c>
      <c r="C354" s="32" t="s">
        <v>873</v>
      </c>
      <c r="D354" s="29">
        <f>VLOOKUP(B354,'[1]ICR Data'!$A:$E,5,FALSE)</f>
        <v>1.2800000000000001E-2</v>
      </c>
      <c r="E354" s="43" t="e">
        <f>IF(VLOOKUP($B354,'[2] Current Investment Portfolios'!$C$1:$R$65536,3)="","",VLOOKUP($B354,'[2] Current Investment Portfolios'!$C$1:$R$65536,3,FALSE))</f>
        <v>#N/A</v>
      </c>
      <c r="F354" s="43" t="e">
        <f>IF(VLOOKUP($B354,'[2] Current Investment Portfolios'!$C$1:$R$65536,10)="","",VLOOKUP($B354,'[2] Current Investment Portfolios'!$C$1:$R$65536,10,FALSE))</f>
        <v>#N/A</v>
      </c>
      <c r="G354" s="43" t="e">
        <f>IF(VLOOKUP($B354,'[2] Current Investment Portfolios'!$C$1:$R$65536,4)="","",VLOOKUP($B354,'[2] Current Investment Portfolios'!$C$1:$R$65536,4,FALSE))</f>
        <v>#N/A</v>
      </c>
      <c r="H354" s="43" t="e">
        <f>IF(VLOOKUP($B354,'[2] Current Investment Portfolios'!$C$1:$R$65536,11)="","",VLOOKUP($B354,'[2] Current Investment Portfolios'!$C$1:$R$65536,11,FALSE))</f>
        <v>#N/A</v>
      </c>
      <c r="I354" s="43" t="e">
        <f>IF(VLOOKUP($B354,'[2] Current Investment Portfolios'!$C$1:$R$65536,5)="","",VLOOKUP($B354,'[2] Current Investment Portfolios'!$C$1:$R$65536,5,FALSE))</f>
        <v>#N/A</v>
      </c>
      <c r="J354" s="43" t="e">
        <f>IF(VLOOKUP($B354,'[2] Current Investment Portfolios'!$C$1:$R$65536,12)="","",VLOOKUP($B354,'[2] Current Investment Portfolios'!$C$1:$R$65536,12,FALSE))</f>
        <v>#N/A</v>
      </c>
      <c r="K354" s="43" t="e">
        <f>IF(VLOOKUP($B354,'[2] Current Investment Portfolios'!$C$1:$R$65536,6)="","",VLOOKUP($B354,'[2] Current Investment Portfolios'!$C$1:$R$65536,6,FALSE))</f>
        <v>#N/A</v>
      </c>
      <c r="L354" s="43" t="e">
        <f>IF(VLOOKUP($B354,'[2] Current Investment Portfolios'!$C$1:$R$65536,13)="","",VLOOKUP($B354,'[2] Current Investment Portfolios'!$C$1:$R$65536,13,FALSE))</f>
        <v>#N/A</v>
      </c>
      <c r="M354" s="43" t="e">
        <f>IF(VLOOKUP($B354,'[2] Current Investment Portfolios'!$C$1:$R$65536,7)="","",VLOOKUP($B354,'[2] Current Investment Portfolios'!$C$1:$R$65536,7,FALSE))</f>
        <v>#N/A</v>
      </c>
      <c r="N354" s="43" t="e">
        <f>IF(VLOOKUP($B354,'[2] Current Investment Portfolios'!$C$1:$R$65536,14)="","",VLOOKUP($B354,'[2] Current Investment Portfolios'!$C$1:$R$65536,14,FALSE))</f>
        <v>#N/A</v>
      </c>
      <c r="O354" s="43" t="e">
        <f>IF(VLOOKUP($B354,'[2] Current Investment Portfolios'!$C$1:$R$65536,8)="","",VLOOKUP($B354,'[2] Current Investment Portfolios'!$C$1:$R$65536,8,FALSE))</f>
        <v>#N/A</v>
      </c>
      <c r="P354" s="43" t="e">
        <f>IF(VLOOKUP($B354,'[2] Current Investment Portfolios'!$C$1:$R$65536,15)="","",VLOOKUP($B354,'[2] Current Investment Portfolios'!$C$1:$R$65536,15,FALSE))</f>
        <v>#N/A</v>
      </c>
      <c r="Q354" s="43" t="e">
        <f>IF(VLOOKUP($B354,'[2] Current Investment Portfolios'!$C$1:$R$65536,9)="","",VLOOKUP($B354,'[2] Current Investment Portfolios'!$C$1:$R$65536,9,FALSE))</f>
        <v>#N/A</v>
      </c>
      <c r="R354" s="43" t="e">
        <f>IF(VLOOKUP($B354,'[2] Current Investment Portfolios'!$C$1:$R$65536,16)="","",VLOOKUP($B354,'[2] Current Investment Portfolios'!$C$1:$R$65536,16,FALSE))</f>
        <v>#N/A</v>
      </c>
      <c r="S354" s="29">
        <f>VLOOKUP(B354,'[1]BuySell Data'!$A:$E,5,FALSE)</f>
        <v>3.3E-3</v>
      </c>
      <c r="T354" s="27" t="str">
        <f>VLOOKUP(B354,'[1]Investment Managers'!$A:$B,2,FALSE)</f>
        <v>Arrowstreet Capital, L.P.</v>
      </c>
    </row>
    <row r="355" spans="1:20" x14ac:dyDescent="0.25">
      <c r="A355" s="162" t="s">
        <v>1277</v>
      </c>
      <c r="B355" s="172" t="s">
        <v>1269</v>
      </c>
      <c r="C355" s="32" t="s">
        <v>873</v>
      </c>
      <c r="D355" s="29">
        <f>VLOOKUP(B355,'[1]ICR Data'!$A:$E,5,FALSE)</f>
        <v>3.4999999999999996E-3</v>
      </c>
      <c r="E355" s="43" t="str">
        <f>IF(VLOOKUP($B355,'[2] Current Investment Portfolios'!$C$1:$R$65536,3)="","",VLOOKUP($B355,'[2] Current Investment Portfolios'!$C$1:$R$65536,3,FALSE))</f>
        <v/>
      </c>
      <c r="F355" s="43" t="str">
        <f>IF(VLOOKUP($B355,'[2] Current Investment Portfolios'!$C$1:$R$65536,10)="","",VLOOKUP($B355,'[2] Current Investment Portfolios'!$C$1:$R$65536,10,FALSE))</f>
        <v/>
      </c>
      <c r="G355" s="43" t="str">
        <f>IF(VLOOKUP($B355,'[2] Current Investment Portfolios'!$C$1:$R$65536,4)="","",VLOOKUP($B355,'[2] Current Investment Portfolios'!$C$1:$R$65536,4,FALSE))</f>
        <v/>
      </c>
      <c r="H355" s="43" t="str">
        <f>IF(VLOOKUP($B355,'[2] Current Investment Portfolios'!$C$1:$R$65536,11)="","",VLOOKUP($B355,'[2] Current Investment Portfolios'!$C$1:$R$65536,11,FALSE))</f>
        <v/>
      </c>
      <c r="I355" s="43" t="str">
        <f>IF(VLOOKUP($B355,'[2] Current Investment Portfolios'!$C$1:$R$65536,5)="","",VLOOKUP($B355,'[2] Current Investment Portfolios'!$C$1:$R$65536,5,FALSE))</f>
        <v/>
      </c>
      <c r="J355" s="43" t="str">
        <f>IF(VLOOKUP($B355,'[2] Current Investment Portfolios'!$C$1:$R$65536,12)="","",VLOOKUP($B355,'[2] Current Investment Portfolios'!$C$1:$R$65536,12,FALSE))</f>
        <v/>
      </c>
      <c r="K355" s="43" t="str">
        <f>IF(VLOOKUP($B355,'[2] Current Investment Portfolios'!$C$1:$R$65536,6)="","",VLOOKUP($B355,'[2] Current Investment Portfolios'!$C$1:$R$65536,6,FALSE))</f>
        <v/>
      </c>
      <c r="L355" s="43" t="str">
        <f>IF(VLOOKUP($B355,'[2] Current Investment Portfolios'!$C$1:$R$65536,13)="","",VLOOKUP($B355,'[2] Current Investment Portfolios'!$C$1:$R$65536,13,FALSE))</f>
        <v/>
      </c>
      <c r="M355" s="43" t="str">
        <f>IF(VLOOKUP($B355,'[2] Current Investment Portfolios'!$C$1:$R$65536,7)="","",VLOOKUP($B355,'[2] Current Investment Portfolios'!$C$1:$R$65536,7,FALSE))</f>
        <v/>
      </c>
      <c r="N355" s="43" t="str">
        <f>IF(VLOOKUP($B355,'[2] Current Investment Portfolios'!$C$1:$R$65536,14)="","",VLOOKUP($B355,'[2] Current Investment Portfolios'!$C$1:$R$65536,14,FALSE))</f>
        <v/>
      </c>
      <c r="O355" s="43" t="str">
        <f>IF(VLOOKUP($B355,'[2] Current Investment Portfolios'!$C$1:$R$65536,8)="","",VLOOKUP($B355,'[2] Current Investment Portfolios'!$C$1:$R$65536,8,FALSE))</f>
        <v/>
      </c>
      <c r="P355" s="43" t="str">
        <f>IF(VLOOKUP($B355,'[2] Current Investment Portfolios'!$C$1:$R$65536,15)="","",VLOOKUP($B355,'[2] Current Investment Portfolios'!$C$1:$R$65536,15,FALSE))</f>
        <v/>
      </c>
      <c r="Q355" s="43" t="str">
        <f>IF(VLOOKUP($B355,'[2] Current Investment Portfolios'!$C$1:$R$65536,9)="","",VLOOKUP($B355,'[2] Current Investment Portfolios'!$C$1:$R$65536,9,FALSE))</f>
        <v/>
      </c>
      <c r="R355" s="43" t="str">
        <f>IF(VLOOKUP($B355,'[2] Current Investment Portfolios'!$C$1:$R$65536,16)="","",VLOOKUP($B355,'[2] Current Investment Portfolios'!$C$1:$R$65536,16,FALSE))</f>
        <v/>
      </c>
      <c r="S355" s="29">
        <f>VLOOKUP(B355,'[1]BuySell Data'!$A:$E,5,FALSE)</f>
        <v>3.0000000000000001E-3</v>
      </c>
      <c r="T355" s="27" t="str">
        <f>VLOOKUP(B355,'[1]Investment Managers'!$A:$B,2,FALSE)</f>
        <v>AXA Investment Managers Paris</v>
      </c>
    </row>
    <row r="356" spans="1:20" x14ac:dyDescent="0.25">
      <c r="A356" s="16" t="s">
        <v>1169</v>
      </c>
      <c r="B356" s="35" t="s">
        <v>28</v>
      </c>
      <c r="C356" s="32" t="s">
        <v>873</v>
      </c>
      <c r="D356" s="29">
        <f>VLOOKUP(B356,'[1]ICR Data'!$A:$E,5,FALSE)</f>
        <v>5.0000000000000001E-3</v>
      </c>
      <c r="E356" s="43" t="e">
        <f>IF(VLOOKUP($B356,'[2] Current Investment Portfolios'!$C$1:$R$65536,3)="","",VLOOKUP($B356,'[2] Current Investment Portfolios'!$C$1:$R$65536,3,FALSE))</f>
        <v>#N/A</v>
      </c>
      <c r="F356" s="43" t="e">
        <f>IF(VLOOKUP($B356,'[2] Current Investment Portfolios'!$C$1:$R$65536,10)="","",VLOOKUP($B356,'[2] Current Investment Portfolios'!$C$1:$R$65536,10,FALSE))</f>
        <v>#N/A</v>
      </c>
      <c r="G356" s="43" t="e">
        <f>IF(VLOOKUP($B356,'[2] Current Investment Portfolios'!$C$1:$R$65536,4)="","",VLOOKUP($B356,'[2] Current Investment Portfolios'!$C$1:$R$65536,4,FALSE))</f>
        <v>#N/A</v>
      </c>
      <c r="H356" s="43" t="e">
        <f>IF(VLOOKUP($B356,'[2] Current Investment Portfolios'!$C$1:$R$65536,11)="","",VLOOKUP($B356,'[2] Current Investment Portfolios'!$C$1:$R$65536,11,FALSE))</f>
        <v>#N/A</v>
      </c>
      <c r="I356" s="43" t="e">
        <f>IF(VLOOKUP($B356,'[2] Current Investment Portfolios'!$C$1:$R$65536,5)="","",VLOOKUP($B356,'[2] Current Investment Portfolios'!$C$1:$R$65536,5,FALSE))</f>
        <v>#N/A</v>
      </c>
      <c r="J356" s="43" t="e">
        <f>IF(VLOOKUP($B356,'[2] Current Investment Portfolios'!$C$1:$R$65536,12)="","",VLOOKUP($B356,'[2] Current Investment Portfolios'!$C$1:$R$65536,12,FALSE))</f>
        <v>#N/A</v>
      </c>
      <c r="K356" s="43" t="e">
        <f>IF(VLOOKUP($B356,'[2] Current Investment Portfolios'!$C$1:$R$65536,6)="","",VLOOKUP($B356,'[2] Current Investment Portfolios'!$C$1:$R$65536,6,FALSE))</f>
        <v>#N/A</v>
      </c>
      <c r="L356" s="43" t="e">
        <f>IF(VLOOKUP($B356,'[2] Current Investment Portfolios'!$C$1:$R$65536,13)="","",VLOOKUP($B356,'[2] Current Investment Portfolios'!$C$1:$R$65536,13,FALSE))</f>
        <v>#N/A</v>
      </c>
      <c r="M356" s="43" t="e">
        <f>IF(VLOOKUP($B356,'[2] Current Investment Portfolios'!$C$1:$R$65536,7)="","",VLOOKUP($B356,'[2] Current Investment Portfolios'!$C$1:$R$65536,7,FALSE))</f>
        <v>#N/A</v>
      </c>
      <c r="N356" s="43" t="e">
        <f>IF(VLOOKUP($B356,'[2] Current Investment Portfolios'!$C$1:$R$65536,14)="","",VLOOKUP($B356,'[2] Current Investment Portfolios'!$C$1:$R$65536,14,FALSE))</f>
        <v>#N/A</v>
      </c>
      <c r="O356" s="43" t="e">
        <f>IF(VLOOKUP($B356,'[2] Current Investment Portfolios'!$C$1:$R$65536,8)="","",VLOOKUP($B356,'[2] Current Investment Portfolios'!$C$1:$R$65536,8,FALSE))</f>
        <v>#N/A</v>
      </c>
      <c r="P356" s="43" t="e">
        <f>IF(VLOOKUP($B356,'[2] Current Investment Portfolios'!$C$1:$R$65536,15)="","",VLOOKUP($B356,'[2] Current Investment Portfolios'!$C$1:$R$65536,15,FALSE))</f>
        <v>#N/A</v>
      </c>
      <c r="Q356" s="43" t="e">
        <f>IF(VLOOKUP($B356,'[2] Current Investment Portfolios'!$C$1:$R$65536,9)="","",VLOOKUP($B356,'[2] Current Investment Portfolios'!$C$1:$R$65536,9,FALSE))</f>
        <v>#N/A</v>
      </c>
      <c r="R356" s="43" t="e">
        <f>IF(VLOOKUP($B356,'[2] Current Investment Portfolios'!$C$1:$R$65536,16)="","",VLOOKUP($B356,'[2] Current Investment Portfolios'!$C$1:$R$65536,16,FALSE))</f>
        <v>#N/A</v>
      </c>
      <c r="S356" s="29">
        <f>VLOOKUP(B356,'[1]BuySell Data'!$A:$E,5,FALSE)</f>
        <v>3.4000000000000002E-3</v>
      </c>
      <c r="T356" s="27" t="str">
        <f>VLOOKUP(B356,'[1]Investment Managers'!$A:$B,2,FALSE)</f>
        <v>BlackRock Asset Management Australia Ltd</v>
      </c>
    </row>
    <row r="357" spans="1:20" x14ac:dyDescent="0.25">
      <c r="A357" s="16" t="s">
        <v>1409</v>
      </c>
      <c r="B357" s="51" t="s">
        <v>247</v>
      </c>
      <c r="C357" s="32" t="s">
        <v>873</v>
      </c>
      <c r="D357" s="29">
        <f>VLOOKUP(B357,'[1]ICR Data'!$A:$E,5,FALSE)</f>
        <v>9.8999999999999991E-3</v>
      </c>
      <c r="E357" s="43" t="e">
        <f>IF(VLOOKUP($B357,'[2] Current Investment Portfolios'!$C$1:$R$65536,3)="","",VLOOKUP($B357,'[2] Current Investment Portfolios'!$C$1:$R$65536,3,FALSE))</f>
        <v>#N/A</v>
      </c>
      <c r="F357" s="43" t="e">
        <f>IF(VLOOKUP($B357,'[2] Current Investment Portfolios'!$C$1:$R$65536,10)="","",VLOOKUP($B357,'[2] Current Investment Portfolios'!$C$1:$R$65536,10,FALSE))</f>
        <v>#N/A</v>
      </c>
      <c r="G357" s="43" t="e">
        <f>IF(VLOOKUP($B357,'[2] Current Investment Portfolios'!$C$1:$R$65536,4)="","",VLOOKUP($B357,'[2] Current Investment Portfolios'!$C$1:$R$65536,4,FALSE))</f>
        <v>#N/A</v>
      </c>
      <c r="H357" s="43" t="e">
        <f>IF(VLOOKUP($B357,'[2] Current Investment Portfolios'!$C$1:$R$65536,11)="","",VLOOKUP($B357,'[2] Current Investment Portfolios'!$C$1:$R$65536,11,FALSE))</f>
        <v>#N/A</v>
      </c>
      <c r="I357" s="43" t="e">
        <f>IF(VLOOKUP($B357,'[2] Current Investment Portfolios'!$C$1:$R$65536,5)="","",VLOOKUP($B357,'[2] Current Investment Portfolios'!$C$1:$R$65536,5,FALSE))</f>
        <v>#N/A</v>
      </c>
      <c r="J357" s="43" t="e">
        <f>IF(VLOOKUP($B357,'[2] Current Investment Portfolios'!$C$1:$R$65536,12)="","",VLOOKUP($B357,'[2] Current Investment Portfolios'!$C$1:$R$65536,12,FALSE))</f>
        <v>#N/A</v>
      </c>
      <c r="K357" s="43" t="e">
        <f>IF(VLOOKUP($B357,'[2] Current Investment Portfolios'!$C$1:$R$65536,6)="","",VLOOKUP($B357,'[2] Current Investment Portfolios'!$C$1:$R$65536,6,FALSE))</f>
        <v>#N/A</v>
      </c>
      <c r="L357" s="43" t="e">
        <f>IF(VLOOKUP($B357,'[2] Current Investment Portfolios'!$C$1:$R$65536,13)="","",VLOOKUP($B357,'[2] Current Investment Portfolios'!$C$1:$R$65536,13,FALSE))</f>
        <v>#N/A</v>
      </c>
      <c r="M357" s="43" t="e">
        <f>IF(VLOOKUP($B357,'[2] Current Investment Portfolios'!$C$1:$R$65536,7)="","",VLOOKUP($B357,'[2] Current Investment Portfolios'!$C$1:$R$65536,7,FALSE))</f>
        <v>#N/A</v>
      </c>
      <c r="N357" s="43" t="e">
        <f>IF(VLOOKUP($B357,'[2] Current Investment Portfolios'!$C$1:$R$65536,14)="","",VLOOKUP($B357,'[2] Current Investment Portfolios'!$C$1:$R$65536,14,FALSE))</f>
        <v>#N/A</v>
      </c>
      <c r="O357" s="43" t="e">
        <f>IF(VLOOKUP($B357,'[2] Current Investment Portfolios'!$C$1:$R$65536,8)="","",VLOOKUP($B357,'[2] Current Investment Portfolios'!$C$1:$R$65536,8,FALSE))</f>
        <v>#N/A</v>
      </c>
      <c r="P357" s="43" t="e">
        <f>IF(VLOOKUP($B357,'[2] Current Investment Portfolios'!$C$1:$R$65536,15)="","",VLOOKUP($B357,'[2] Current Investment Portfolios'!$C$1:$R$65536,15,FALSE))</f>
        <v>#N/A</v>
      </c>
      <c r="Q357" s="43" t="e">
        <f>IF(VLOOKUP($B357,'[2] Current Investment Portfolios'!$C$1:$R$65536,9)="","",VLOOKUP($B357,'[2] Current Investment Portfolios'!$C$1:$R$65536,9,FALSE))</f>
        <v>#N/A</v>
      </c>
      <c r="R357" s="43" t="e">
        <f>IF(VLOOKUP($B357,'[2] Current Investment Portfolios'!$C$1:$R$65536,16)="","",VLOOKUP($B357,'[2] Current Investment Portfolios'!$C$1:$R$65536,16,FALSE))</f>
        <v>#N/A</v>
      </c>
      <c r="S357" s="29">
        <f>VLOOKUP(B357,'[1]BuySell Data'!$A:$E,5,FALSE)</f>
        <v>3.0000000000000001E-3</v>
      </c>
      <c r="T357" s="27" t="str">
        <f>VLOOKUP(B357,'[1]Investment Managers'!$A:$B,2,FALSE)</f>
        <v>C WorldWide Asset Management Fondsmæglerselskab</v>
      </c>
    </row>
    <row r="358" spans="1:20" x14ac:dyDescent="0.25">
      <c r="A358" s="16" t="s">
        <v>1198</v>
      </c>
      <c r="B358" s="51" t="s">
        <v>1197</v>
      </c>
      <c r="C358" s="32" t="s">
        <v>873</v>
      </c>
      <c r="D358" s="29">
        <f>VLOOKUP(B358,'[1]ICR Data'!$A:$E,5,FALSE)</f>
        <v>7.4999999999999997E-3</v>
      </c>
      <c r="E358" s="43" t="e">
        <f>IF(VLOOKUP($B358,'[2] Current Investment Portfolios'!$C$1:$R$65536,3)="","",VLOOKUP($B358,'[2] Current Investment Portfolios'!$C$1:$R$65536,3,FALSE))</f>
        <v>#N/A</v>
      </c>
      <c r="F358" s="43" t="e">
        <f>IF(VLOOKUP($B358,'[2] Current Investment Portfolios'!$C$1:$R$65536,10)="","",VLOOKUP($B358,'[2] Current Investment Portfolios'!$C$1:$R$65536,10,FALSE))</f>
        <v>#N/A</v>
      </c>
      <c r="G358" s="43" t="e">
        <f>IF(VLOOKUP($B358,'[2] Current Investment Portfolios'!$C$1:$R$65536,4)="","",VLOOKUP($B358,'[2] Current Investment Portfolios'!$C$1:$R$65536,4,FALSE))</f>
        <v>#N/A</v>
      </c>
      <c r="H358" s="43" t="e">
        <f>IF(VLOOKUP($B358,'[2] Current Investment Portfolios'!$C$1:$R$65536,11)="","",VLOOKUP($B358,'[2] Current Investment Portfolios'!$C$1:$R$65536,11,FALSE))</f>
        <v>#N/A</v>
      </c>
      <c r="I358" s="43" t="e">
        <f>IF(VLOOKUP($B358,'[2] Current Investment Portfolios'!$C$1:$R$65536,5)="","",VLOOKUP($B358,'[2] Current Investment Portfolios'!$C$1:$R$65536,5,FALSE))</f>
        <v>#N/A</v>
      </c>
      <c r="J358" s="43" t="e">
        <f>IF(VLOOKUP($B358,'[2] Current Investment Portfolios'!$C$1:$R$65536,12)="","",VLOOKUP($B358,'[2] Current Investment Portfolios'!$C$1:$R$65536,12,FALSE))</f>
        <v>#N/A</v>
      </c>
      <c r="K358" s="43" t="e">
        <f>IF(VLOOKUP($B358,'[2] Current Investment Portfolios'!$C$1:$R$65536,6)="","",VLOOKUP($B358,'[2] Current Investment Portfolios'!$C$1:$R$65536,6,FALSE))</f>
        <v>#N/A</v>
      </c>
      <c r="L358" s="43" t="e">
        <f>IF(VLOOKUP($B358,'[2] Current Investment Portfolios'!$C$1:$R$65536,13)="","",VLOOKUP($B358,'[2] Current Investment Portfolios'!$C$1:$R$65536,13,FALSE))</f>
        <v>#N/A</v>
      </c>
      <c r="M358" s="43" t="e">
        <f>IF(VLOOKUP($B358,'[2] Current Investment Portfolios'!$C$1:$R$65536,7)="","",VLOOKUP($B358,'[2] Current Investment Portfolios'!$C$1:$R$65536,7,FALSE))</f>
        <v>#N/A</v>
      </c>
      <c r="N358" s="43" t="e">
        <f>IF(VLOOKUP($B358,'[2] Current Investment Portfolios'!$C$1:$R$65536,14)="","",VLOOKUP($B358,'[2] Current Investment Portfolios'!$C$1:$R$65536,14,FALSE))</f>
        <v>#N/A</v>
      </c>
      <c r="O358" s="43" t="e">
        <f>IF(VLOOKUP($B358,'[2] Current Investment Portfolios'!$C$1:$R$65536,8)="","",VLOOKUP($B358,'[2] Current Investment Portfolios'!$C$1:$R$65536,8,FALSE))</f>
        <v>#N/A</v>
      </c>
      <c r="P358" s="43" t="e">
        <f>IF(VLOOKUP($B358,'[2] Current Investment Portfolios'!$C$1:$R$65536,15)="","",VLOOKUP($B358,'[2] Current Investment Portfolios'!$C$1:$R$65536,15,FALSE))</f>
        <v>#N/A</v>
      </c>
      <c r="Q358" s="43" t="e">
        <f>IF(VLOOKUP($B358,'[2] Current Investment Portfolios'!$C$1:$R$65536,9)="","",VLOOKUP($B358,'[2] Current Investment Portfolios'!$C$1:$R$65536,9,FALSE))</f>
        <v>#N/A</v>
      </c>
      <c r="R358" s="43" t="e">
        <f>IF(VLOOKUP($B358,'[2] Current Investment Portfolios'!$C$1:$R$65536,16)="","",VLOOKUP($B358,'[2] Current Investment Portfolios'!$C$1:$R$65536,16,FALSE))</f>
        <v>#N/A</v>
      </c>
      <c r="S358" s="29">
        <f>VLOOKUP(B358,'[1]BuySell Data'!$A:$E,5,FALSE)</f>
        <v>0</v>
      </c>
      <c r="T358" s="27" t="str">
        <f>VLOOKUP(B358,'[1]Investment Managers'!$A:$B,2,FALSE)</f>
        <v>Capital Group</v>
      </c>
    </row>
    <row r="359" spans="1:20" x14ac:dyDescent="0.25">
      <c r="A359" s="16" t="s">
        <v>1292</v>
      </c>
      <c r="B359" s="51" t="s">
        <v>1291</v>
      </c>
      <c r="C359" s="32" t="s">
        <v>873</v>
      </c>
      <c r="D359" s="29">
        <f>VLOOKUP(B359,'[1]ICR Data'!$A:$E,5,FALSE)</f>
        <v>1.21E-2</v>
      </c>
      <c r="E359" s="43" t="str">
        <f>IF(VLOOKUP($B359,'[2] Current Investment Portfolios'!$C$1:$R$65536,3)="","",VLOOKUP($B359,'[2] Current Investment Portfolios'!$C$1:$R$65536,3,FALSE))</f>
        <v/>
      </c>
      <c r="F359" s="43" t="str">
        <f>IF(VLOOKUP($B359,'[2] Current Investment Portfolios'!$C$1:$R$65536,10)="","",VLOOKUP($B359,'[2] Current Investment Portfolios'!$C$1:$R$65536,10,FALSE))</f>
        <v/>
      </c>
      <c r="G359" s="43" t="str">
        <f>IF(VLOOKUP($B359,'[2] Current Investment Portfolios'!$C$1:$R$65536,4)="","",VLOOKUP($B359,'[2] Current Investment Portfolios'!$C$1:$R$65536,4,FALSE))</f>
        <v/>
      </c>
      <c r="H359" s="43" t="str">
        <f>IF(VLOOKUP($B359,'[2] Current Investment Portfolios'!$C$1:$R$65536,11)="","",VLOOKUP($B359,'[2] Current Investment Portfolios'!$C$1:$R$65536,11,FALSE))</f>
        <v/>
      </c>
      <c r="I359" s="43" t="str">
        <f>IF(VLOOKUP($B359,'[2] Current Investment Portfolios'!$C$1:$R$65536,5)="","",VLOOKUP($B359,'[2] Current Investment Portfolios'!$C$1:$R$65536,5,FALSE))</f>
        <v/>
      </c>
      <c r="J359" s="43" t="str">
        <f>IF(VLOOKUP($B359,'[2] Current Investment Portfolios'!$C$1:$R$65536,12)="","",VLOOKUP($B359,'[2] Current Investment Portfolios'!$C$1:$R$65536,12,FALSE))</f>
        <v/>
      </c>
      <c r="K359" s="43" t="str">
        <f>IF(VLOOKUP($B359,'[2] Current Investment Portfolios'!$C$1:$R$65536,6)="","",VLOOKUP($B359,'[2] Current Investment Portfolios'!$C$1:$R$65536,6,FALSE))</f>
        <v/>
      </c>
      <c r="L359" s="43" t="str">
        <f>IF(VLOOKUP($B359,'[2] Current Investment Portfolios'!$C$1:$R$65536,13)="","",VLOOKUP($B359,'[2] Current Investment Portfolios'!$C$1:$R$65536,13,FALSE))</f>
        <v/>
      </c>
      <c r="M359" s="43" t="str">
        <f>IF(VLOOKUP($B359,'[2] Current Investment Portfolios'!$C$1:$R$65536,7)="","",VLOOKUP($B359,'[2] Current Investment Portfolios'!$C$1:$R$65536,7,FALSE))</f>
        <v/>
      </c>
      <c r="N359" s="43" t="str">
        <f>IF(VLOOKUP($B359,'[2] Current Investment Portfolios'!$C$1:$R$65536,14)="","",VLOOKUP($B359,'[2] Current Investment Portfolios'!$C$1:$R$65536,14,FALSE))</f>
        <v/>
      </c>
      <c r="O359" s="43" t="str">
        <f>IF(VLOOKUP($B359,'[2] Current Investment Portfolios'!$C$1:$R$65536,8)="","",VLOOKUP($B359,'[2] Current Investment Portfolios'!$C$1:$R$65536,8,FALSE))</f>
        <v/>
      </c>
      <c r="P359" s="43" t="str">
        <f>IF(VLOOKUP($B359,'[2] Current Investment Portfolios'!$C$1:$R$65536,15)="","",VLOOKUP($B359,'[2] Current Investment Portfolios'!$C$1:$R$65536,15,FALSE))</f>
        <v/>
      </c>
      <c r="Q359" s="43" t="str">
        <f>IF(VLOOKUP($B359,'[2] Current Investment Portfolios'!$C$1:$R$65536,9)="","",VLOOKUP($B359,'[2] Current Investment Portfolios'!$C$1:$R$65536,9,FALSE))</f>
        <v/>
      </c>
      <c r="R359" s="43" t="str">
        <f>IF(VLOOKUP($B359,'[2] Current Investment Portfolios'!$C$1:$R$65536,16)="","",VLOOKUP($B359,'[2] Current Investment Portfolios'!$C$1:$R$65536,16,FALSE))</f>
        <v/>
      </c>
      <c r="S359" s="29">
        <f>VLOOKUP(B359,'[1]BuySell Data'!$A:$E,5,FALSE)</f>
        <v>6.0000000000000001E-3</v>
      </c>
      <c r="T359" s="27" t="str">
        <f>VLOOKUP(B359,'[1]Investment Managers'!$A:$B,2,FALSE)</f>
        <v>Antipodes Partners Limited</v>
      </c>
    </row>
    <row r="360" spans="1:20" x14ac:dyDescent="0.25">
      <c r="A360" s="16" t="s">
        <v>1294</v>
      </c>
      <c r="B360" s="51" t="s">
        <v>1293</v>
      </c>
      <c r="C360" s="32" t="s">
        <v>873</v>
      </c>
      <c r="D360" s="29">
        <f>VLOOKUP(B360,'[1]ICR Data'!$A:$E,5,FALSE)</f>
        <v>1.9500000000000003E-2</v>
      </c>
      <c r="E360" s="43" t="e">
        <f>IF(VLOOKUP($B360,'[2] Current Investment Portfolios'!$C$1:$R$65536,3)="","",VLOOKUP($B360,'[2] Current Investment Portfolios'!$C$1:$R$65536,3,FALSE))</f>
        <v>#N/A</v>
      </c>
      <c r="F360" s="43" t="e">
        <f>IF(VLOOKUP($B360,'[2] Current Investment Portfolios'!$C$1:$R$65536,10)="","",VLOOKUP($B360,'[2] Current Investment Portfolios'!$C$1:$R$65536,10,FALSE))</f>
        <v>#N/A</v>
      </c>
      <c r="G360" s="43" t="e">
        <f>IF(VLOOKUP($B360,'[2] Current Investment Portfolios'!$C$1:$R$65536,4)="","",VLOOKUP($B360,'[2] Current Investment Portfolios'!$C$1:$R$65536,4,FALSE))</f>
        <v>#N/A</v>
      </c>
      <c r="H360" s="43" t="e">
        <f>IF(VLOOKUP($B360,'[2] Current Investment Portfolios'!$C$1:$R$65536,11)="","",VLOOKUP($B360,'[2] Current Investment Portfolios'!$C$1:$R$65536,11,FALSE))</f>
        <v>#N/A</v>
      </c>
      <c r="I360" s="43" t="e">
        <f>IF(VLOOKUP($B360,'[2] Current Investment Portfolios'!$C$1:$R$65536,5)="","",VLOOKUP($B360,'[2] Current Investment Portfolios'!$C$1:$R$65536,5,FALSE))</f>
        <v>#N/A</v>
      </c>
      <c r="J360" s="43" t="e">
        <f>IF(VLOOKUP($B360,'[2] Current Investment Portfolios'!$C$1:$R$65536,12)="","",VLOOKUP($B360,'[2] Current Investment Portfolios'!$C$1:$R$65536,12,FALSE))</f>
        <v>#N/A</v>
      </c>
      <c r="K360" s="43" t="e">
        <f>IF(VLOOKUP($B360,'[2] Current Investment Portfolios'!$C$1:$R$65536,6)="","",VLOOKUP($B360,'[2] Current Investment Portfolios'!$C$1:$R$65536,6,FALSE))</f>
        <v>#N/A</v>
      </c>
      <c r="L360" s="43" t="e">
        <f>IF(VLOOKUP($B360,'[2] Current Investment Portfolios'!$C$1:$R$65536,13)="","",VLOOKUP($B360,'[2] Current Investment Portfolios'!$C$1:$R$65536,13,FALSE))</f>
        <v>#N/A</v>
      </c>
      <c r="M360" s="43" t="e">
        <f>IF(VLOOKUP($B360,'[2] Current Investment Portfolios'!$C$1:$R$65536,7)="","",VLOOKUP($B360,'[2] Current Investment Portfolios'!$C$1:$R$65536,7,FALSE))</f>
        <v>#N/A</v>
      </c>
      <c r="N360" s="43" t="e">
        <f>IF(VLOOKUP($B360,'[2] Current Investment Portfolios'!$C$1:$R$65536,14)="","",VLOOKUP($B360,'[2] Current Investment Portfolios'!$C$1:$R$65536,14,FALSE))</f>
        <v>#N/A</v>
      </c>
      <c r="O360" s="43" t="e">
        <f>IF(VLOOKUP($B360,'[2] Current Investment Portfolios'!$C$1:$R$65536,8)="","",VLOOKUP($B360,'[2] Current Investment Portfolios'!$C$1:$R$65536,8,FALSE))</f>
        <v>#N/A</v>
      </c>
      <c r="P360" s="43" t="e">
        <f>IF(VLOOKUP($B360,'[2] Current Investment Portfolios'!$C$1:$R$65536,15)="","",VLOOKUP($B360,'[2] Current Investment Portfolios'!$C$1:$R$65536,15,FALSE))</f>
        <v>#N/A</v>
      </c>
      <c r="Q360" s="43" t="e">
        <f>IF(VLOOKUP($B360,'[2] Current Investment Portfolios'!$C$1:$R$65536,9)="","",VLOOKUP($B360,'[2] Current Investment Portfolios'!$C$1:$R$65536,9,FALSE))</f>
        <v>#N/A</v>
      </c>
      <c r="R360" s="43" t="e">
        <f>IF(VLOOKUP($B360,'[2] Current Investment Portfolios'!$C$1:$R$65536,16)="","",VLOOKUP($B360,'[2] Current Investment Portfolios'!$C$1:$R$65536,16,FALSE))</f>
        <v>#N/A</v>
      </c>
      <c r="S360" s="29">
        <f>VLOOKUP(B360,'[1]BuySell Data'!$A:$E,5,FALSE)</f>
        <v>2E-3</v>
      </c>
      <c r="T360" s="27" t="str">
        <f>VLOOKUP(B360,'[1]Investment Managers'!$A:$B,2,FALSE)</f>
        <v>First Sentier Investors</v>
      </c>
    </row>
    <row r="361" spans="1:20" x14ac:dyDescent="0.25">
      <c r="A361" s="176" t="s">
        <v>885</v>
      </c>
      <c r="B361" s="75" t="s">
        <v>834</v>
      </c>
      <c r="C361" s="76" t="s">
        <v>873</v>
      </c>
      <c r="D361" s="29">
        <f>VLOOKUP(B361,'[1]ICR Data'!$A:$E,5,FALSE)</f>
        <v>3.5999999999999999E-3</v>
      </c>
      <c r="E361" s="43" t="str">
        <f>IF(VLOOKUP($B361,'[2] Current Investment Portfolios'!$C$1:$R$65536,3)="","",VLOOKUP($B361,'[2] Current Investment Portfolios'!$C$1:$R$65536,3,FALSE))</f>
        <v/>
      </c>
      <c r="F361" s="43" t="str">
        <f>IF(VLOOKUP($B361,'[2] Current Investment Portfolios'!$C$1:$R$65536,10)="","",VLOOKUP($B361,'[2] Current Investment Portfolios'!$C$1:$R$65536,10,FALSE))</f>
        <v/>
      </c>
      <c r="G361" s="43" t="str">
        <f>IF(VLOOKUP($B361,'[2] Current Investment Portfolios'!$C$1:$R$65536,4)="","",VLOOKUP($B361,'[2] Current Investment Portfolios'!$C$1:$R$65536,4,FALSE))</f>
        <v/>
      </c>
      <c r="H361" s="43" t="str">
        <f>IF(VLOOKUP($B361,'[2] Current Investment Portfolios'!$C$1:$R$65536,11)="","",VLOOKUP($B361,'[2] Current Investment Portfolios'!$C$1:$R$65536,11,FALSE))</f>
        <v/>
      </c>
      <c r="I361" s="43" t="str">
        <f>IF(VLOOKUP($B361,'[2] Current Investment Portfolios'!$C$1:$R$65536,5)="","",VLOOKUP($B361,'[2] Current Investment Portfolios'!$C$1:$R$65536,5,FALSE))</f>
        <v/>
      </c>
      <c r="J361" s="43" t="str">
        <f>IF(VLOOKUP($B361,'[2] Current Investment Portfolios'!$C$1:$R$65536,12)="","",VLOOKUP($B361,'[2] Current Investment Portfolios'!$C$1:$R$65536,12,FALSE))</f>
        <v/>
      </c>
      <c r="K361" s="43" t="str">
        <f>IF(VLOOKUP($B361,'[2] Current Investment Portfolios'!$C$1:$R$65536,6)="","",VLOOKUP($B361,'[2] Current Investment Portfolios'!$C$1:$R$65536,6,FALSE))</f>
        <v/>
      </c>
      <c r="L361" s="43" t="str">
        <f>IF(VLOOKUP($B361,'[2] Current Investment Portfolios'!$C$1:$R$65536,13)="","",VLOOKUP($B361,'[2] Current Investment Portfolios'!$C$1:$R$65536,13,FALSE))</f>
        <v/>
      </c>
      <c r="M361" s="43" t="str">
        <f>IF(VLOOKUP($B361,'[2] Current Investment Portfolios'!$C$1:$R$65536,7)="","",VLOOKUP($B361,'[2] Current Investment Portfolios'!$C$1:$R$65536,7,FALSE))</f>
        <v/>
      </c>
      <c r="N361" s="43" t="str">
        <f>IF(VLOOKUP($B361,'[2] Current Investment Portfolios'!$C$1:$R$65536,14)="","",VLOOKUP($B361,'[2] Current Investment Portfolios'!$C$1:$R$65536,14,FALSE))</f>
        <v/>
      </c>
      <c r="O361" s="43" t="str">
        <f>IF(VLOOKUP($B361,'[2] Current Investment Portfolios'!$C$1:$R$65536,8)="","",VLOOKUP($B361,'[2] Current Investment Portfolios'!$C$1:$R$65536,8,FALSE))</f>
        <v/>
      </c>
      <c r="P361" s="43" t="str">
        <f>IF(VLOOKUP($B361,'[2] Current Investment Portfolios'!$C$1:$R$65536,15)="","",VLOOKUP($B361,'[2] Current Investment Portfolios'!$C$1:$R$65536,15,FALSE))</f>
        <v/>
      </c>
      <c r="Q361" s="43" t="str">
        <f>IF(VLOOKUP($B361,'[2] Current Investment Portfolios'!$C$1:$R$65536,9)="","",VLOOKUP($B361,'[2] Current Investment Portfolios'!$C$1:$R$65536,9,FALSE))</f>
        <v/>
      </c>
      <c r="R361" s="43" t="str">
        <f>IF(VLOOKUP($B361,'[2] Current Investment Portfolios'!$C$1:$R$65536,16)="","",VLOOKUP($B361,'[2] Current Investment Portfolios'!$C$1:$R$65536,16,FALSE))</f>
        <v/>
      </c>
      <c r="S361" s="29">
        <f>VLOOKUP(B361,'[1]BuySell Data'!$A:$E,5,FALSE)</f>
        <v>2E-3</v>
      </c>
      <c r="T361" s="27" t="str">
        <f>VLOOKUP(B361,'[1]Investment Managers'!$A:$B,2,FALSE)</f>
        <v>DFA Australia Limited</v>
      </c>
    </row>
    <row r="362" spans="1:20" x14ac:dyDescent="0.25">
      <c r="A362" s="176" t="s">
        <v>887</v>
      </c>
      <c r="B362" s="75" t="s">
        <v>836</v>
      </c>
      <c r="C362" s="76" t="s">
        <v>873</v>
      </c>
      <c r="D362" s="29">
        <f>VLOOKUP(B362,'[1]ICR Data'!$A:$E,5,FALSE)</f>
        <v>2.3999999999999998E-3</v>
      </c>
      <c r="E362" s="43" t="str">
        <f>IF(VLOOKUP($B362,'[2] Current Investment Portfolios'!$C$1:$R$65536,3)="","",VLOOKUP($B362,'[2] Current Investment Portfolios'!$C$1:$R$65536,3,FALSE))</f>
        <v/>
      </c>
      <c r="F362" s="43" t="str">
        <f>IF(VLOOKUP($B362,'[2] Current Investment Portfolios'!$C$1:$R$65536,10)="","",VLOOKUP($B362,'[2] Current Investment Portfolios'!$C$1:$R$65536,10,FALSE))</f>
        <v/>
      </c>
      <c r="G362" s="43" t="str">
        <f>IF(VLOOKUP($B362,'[2] Current Investment Portfolios'!$C$1:$R$65536,4)="","",VLOOKUP($B362,'[2] Current Investment Portfolios'!$C$1:$R$65536,4,FALSE))</f>
        <v/>
      </c>
      <c r="H362" s="43" t="str">
        <f>IF(VLOOKUP($B362,'[2] Current Investment Portfolios'!$C$1:$R$65536,11)="","",VLOOKUP($B362,'[2] Current Investment Portfolios'!$C$1:$R$65536,11,FALSE))</f>
        <v/>
      </c>
      <c r="I362" s="43" t="str">
        <f>IF(VLOOKUP($B362,'[2] Current Investment Portfolios'!$C$1:$R$65536,5)="","",VLOOKUP($B362,'[2] Current Investment Portfolios'!$C$1:$R$65536,5,FALSE))</f>
        <v/>
      </c>
      <c r="J362" s="43" t="str">
        <f>IF(VLOOKUP($B362,'[2] Current Investment Portfolios'!$C$1:$R$65536,12)="","",VLOOKUP($B362,'[2] Current Investment Portfolios'!$C$1:$R$65536,12,FALSE))</f>
        <v/>
      </c>
      <c r="K362" s="43" t="str">
        <f>IF(VLOOKUP($B362,'[2] Current Investment Portfolios'!$C$1:$R$65536,6)="","",VLOOKUP($B362,'[2] Current Investment Portfolios'!$C$1:$R$65536,6,FALSE))</f>
        <v/>
      </c>
      <c r="L362" s="43" t="str">
        <f>IF(VLOOKUP($B362,'[2] Current Investment Portfolios'!$C$1:$R$65536,13)="","",VLOOKUP($B362,'[2] Current Investment Portfolios'!$C$1:$R$65536,13,FALSE))</f>
        <v/>
      </c>
      <c r="M362" s="43" t="str">
        <f>IF(VLOOKUP($B362,'[2] Current Investment Portfolios'!$C$1:$R$65536,7)="","",VLOOKUP($B362,'[2] Current Investment Portfolios'!$C$1:$R$65536,7,FALSE))</f>
        <v/>
      </c>
      <c r="N362" s="43" t="str">
        <f>IF(VLOOKUP($B362,'[2] Current Investment Portfolios'!$C$1:$R$65536,14)="","",VLOOKUP($B362,'[2] Current Investment Portfolios'!$C$1:$R$65536,14,FALSE))</f>
        <v/>
      </c>
      <c r="O362" s="43" t="str">
        <f>IF(VLOOKUP($B362,'[2] Current Investment Portfolios'!$C$1:$R$65536,8)="","",VLOOKUP($B362,'[2] Current Investment Portfolios'!$C$1:$R$65536,8,FALSE))</f>
        <v/>
      </c>
      <c r="P362" s="43" t="str">
        <f>IF(VLOOKUP($B362,'[2] Current Investment Portfolios'!$C$1:$R$65536,15)="","",VLOOKUP($B362,'[2] Current Investment Portfolios'!$C$1:$R$65536,15,FALSE))</f>
        <v/>
      </c>
      <c r="Q362" s="43" t="str">
        <f>IF(VLOOKUP($B362,'[2] Current Investment Portfolios'!$C$1:$R$65536,9)="","",VLOOKUP($B362,'[2] Current Investment Portfolios'!$C$1:$R$65536,9,FALSE))</f>
        <v/>
      </c>
      <c r="R362" s="43" t="str">
        <f>IF(VLOOKUP($B362,'[2] Current Investment Portfolios'!$C$1:$R$65536,16)="","",VLOOKUP($B362,'[2] Current Investment Portfolios'!$C$1:$R$65536,16,FALSE))</f>
        <v/>
      </c>
      <c r="S362" s="29">
        <f>VLOOKUP(B362,'[1]BuySell Data'!$A:$E,5,FALSE)</f>
        <v>1.6000000000000001E-3</v>
      </c>
      <c r="T362" s="27" t="str">
        <f>VLOOKUP(B362,'[1]Investment Managers'!$A:$B,2,FALSE)</f>
        <v>DFA Australia Limited</v>
      </c>
    </row>
    <row r="363" spans="1:20" x14ac:dyDescent="0.25">
      <c r="A363" s="176" t="s">
        <v>1195</v>
      </c>
      <c r="B363" s="75" t="s">
        <v>1196</v>
      </c>
      <c r="C363" s="76" t="s">
        <v>873</v>
      </c>
      <c r="D363" s="29">
        <f>VLOOKUP(B363,'[1]ICR Data'!$A:$E,5,FALSE)</f>
        <v>3.5999999999999999E-3</v>
      </c>
      <c r="E363" s="43" t="str">
        <f>IF(VLOOKUP($B363,'[2] Current Investment Portfolios'!$C$1:$R$65536,3)="","",VLOOKUP($B363,'[2] Current Investment Portfolios'!$C$1:$R$65536,3,FALSE))</f>
        <v/>
      </c>
      <c r="F363" s="43" t="str">
        <f>IF(VLOOKUP($B363,'[2] Current Investment Portfolios'!$C$1:$R$65536,10)="","",VLOOKUP($B363,'[2] Current Investment Portfolios'!$C$1:$R$65536,10,FALSE))</f>
        <v/>
      </c>
      <c r="G363" s="43" t="str">
        <f>IF(VLOOKUP($B363,'[2] Current Investment Portfolios'!$C$1:$R$65536,4)="","",VLOOKUP($B363,'[2] Current Investment Portfolios'!$C$1:$R$65536,4,FALSE))</f>
        <v/>
      </c>
      <c r="H363" s="43" t="str">
        <f>IF(VLOOKUP($B363,'[2] Current Investment Portfolios'!$C$1:$R$65536,11)="","",VLOOKUP($B363,'[2] Current Investment Portfolios'!$C$1:$R$65536,11,FALSE))</f>
        <v/>
      </c>
      <c r="I363" s="43" t="str">
        <f>IF(VLOOKUP($B363,'[2] Current Investment Portfolios'!$C$1:$R$65536,5)="","",VLOOKUP($B363,'[2] Current Investment Portfolios'!$C$1:$R$65536,5,FALSE))</f>
        <v/>
      </c>
      <c r="J363" s="43" t="str">
        <f>IF(VLOOKUP($B363,'[2] Current Investment Portfolios'!$C$1:$R$65536,12)="","",VLOOKUP($B363,'[2] Current Investment Portfolios'!$C$1:$R$65536,12,FALSE))</f>
        <v/>
      </c>
      <c r="K363" s="43" t="str">
        <f>IF(VLOOKUP($B363,'[2] Current Investment Portfolios'!$C$1:$R$65536,6)="","",VLOOKUP($B363,'[2] Current Investment Portfolios'!$C$1:$R$65536,6,FALSE))</f>
        <v/>
      </c>
      <c r="L363" s="43" t="str">
        <f>IF(VLOOKUP($B363,'[2] Current Investment Portfolios'!$C$1:$R$65536,13)="","",VLOOKUP($B363,'[2] Current Investment Portfolios'!$C$1:$R$65536,13,FALSE))</f>
        <v/>
      </c>
      <c r="M363" s="43" t="str">
        <f>IF(VLOOKUP($B363,'[2] Current Investment Portfolios'!$C$1:$R$65536,7)="","",VLOOKUP($B363,'[2] Current Investment Portfolios'!$C$1:$R$65536,7,FALSE))</f>
        <v/>
      </c>
      <c r="N363" s="43" t="str">
        <f>IF(VLOOKUP($B363,'[2] Current Investment Portfolios'!$C$1:$R$65536,14)="","",VLOOKUP($B363,'[2] Current Investment Portfolios'!$C$1:$R$65536,14,FALSE))</f>
        <v/>
      </c>
      <c r="O363" s="43" t="str">
        <f>IF(VLOOKUP($B363,'[2] Current Investment Portfolios'!$C$1:$R$65536,8)="","",VLOOKUP($B363,'[2] Current Investment Portfolios'!$C$1:$R$65536,8,FALSE))</f>
        <v/>
      </c>
      <c r="P363" s="43" t="str">
        <f>IF(VLOOKUP($B363,'[2] Current Investment Portfolios'!$C$1:$R$65536,15)="","",VLOOKUP($B363,'[2] Current Investment Portfolios'!$C$1:$R$65536,15,FALSE))</f>
        <v/>
      </c>
      <c r="Q363" s="43" t="str">
        <f>IF(VLOOKUP($B363,'[2] Current Investment Portfolios'!$C$1:$R$65536,9)="","",VLOOKUP($B363,'[2] Current Investment Portfolios'!$C$1:$R$65536,9,FALSE))</f>
        <v/>
      </c>
      <c r="R363" s="43" t="str">
        <f>IF(VLOOKUP($B363,'[2] Current Investment Portfolios'!$C$1:$R$65536,16)="","",VLOOKUP($B363,'[2] Current Investment Portfolios'!$C$1:$R$65536,16,FALSE))</f>
        <v/>
      </c>
      <c r="S363" s="29">
        <f>VLOOKUP(B363,'[1]BuySell Data'!$A:$E,5,FALSE)</f>
        <v>2E-3</v>
      </c>
      <c r="T363" s="27" t="str">
        <f>VLOOKUP(B363,'[1]Investment Managers'!$A:$B,2,FALSE)</f>
        <v>Dimensional Fund Advisors LP</v>
      </c>
    </row>
    <row r="364" spans="1:20" x14ac:dyDescent="0.25">
      <c r="A364" s="176" t="s">
        <v>890</v>
      </c>
      <c r="B364" s="75" t="s">
        <v>839</v>
      </c>
      <c r="C364" s="76" t="s">
        <v>873</v>
      </c>
      <c r="D364" s="29">
        <f>VLOOKUP(B364,'[1]ICR Data'!$A:$E,5,FALSE)</f>
        <v>4.5999999999999999E-3</v>
      </c>
      <c r="E364" s="43" t="str">
        <f>IF(VLOOKUP($B364,'[2] Current Investment Portfolios'!$C$1:$R$65536,3)="","",VLOOKUP($B364,'[2] Current Investment Portfolios'!$C$1:$R$65536,3,FALSE))</f>
        <v/>
      </c>
      <c r="F364" s="43" t="str">
        <f>IF(VLOOKUP($B364,'[2] Current Investment Portfolios'!$C$1:$R$65536,10)="","",VLOOKUP($B364,'[2] Current Investment Portfolios'!$C$1:$R$65536,10,FALSE))</f>
        <v/>
      </c>
      <c r="G364" s="43" t="str">
        <f>IF(VLOOKUP($B364,'[2] Current Investment Portfolios'!$C$1:$R$65536,4)="","",VLOOKUP($B364,'[2] Current Investment Portfolios'!$C$1:$R$65536,4,FALSE))</f>
        <v/>
      </c>
      <c r="H364" s="43" t="str">
        <f>IF(VLOOKUP($B364,'[2] Current Investment Portfolios'!$C$1:$R$65536,11)="","",VLOOKUP($B364,'[2] Current Investment Portfolios'!$C$1:$R$65536,11,FALSE))</f>
        <v/>
      </c>
      <c r="I364" s="43" t="str">
        <f>IF(VLOOKUP($B364,'[2] Current Investment Portfolios'!$C$1:$R$65536,5)="","",VLOOKUP($B364,'[2] Current Investment Portfolios'!$C$1:$R$65536,5,FALSE))</f>
        <v/>
      </c>
      <c r="J364" s="43" t="str">
        <f>IF(VLOOKUP($B364,'[2] Current Investment Portfolios'!$C$1:$R$65536,12)="","",VLOOKUP($B364,'[2] Current Investment Portfolios'!$C$1:$R$65536,12,FALSE))</f>
        <v/>
      </c>
      <c r="K364" s="43" t="str">
        <f>IF(VLOOKUP($B364,'[2] Current Investment Portfolios'!$C$1:$R$65536,6)="","",VLOOKUP($B364,'[2] Current Investment Portfolios'!$C$1:$R$65536,6,FALSE))</f>
        <v/>
      </c>
      <c r="L364" s="43" t="str">
        <f>IF(VLOOKUP($B364,'[2] Current Investment Portfolios'!$C$1:$R$65536,13)="","",VLOOKUP($B364,'[2] Current Investment Portfolios'!$C$1:$R$65536,13,FALSE))</f>
        <v/>
      </c>
      <c r="M364" s="43" t="str">
        <f>IF(VLOOKUP($B364,'[2] Current Investment Portfolios'!$C$1:$R$65536,7)="","",VLOOKUP($B364,'[2] Current Investment Portfolios'!$C$1:$R$65536,7,FALSE))</f>
        <v/>
      </c>
      <c r="N364" s="43" t="str">
        <f>IF(VLOOKUP($B364,'[2] Current Investment Portfolios'!$C$1:$R$65536,14)="","",VLOOKUP($B364,'[2] Current Investment Portfolios'!$C$1:$R$65536,14,FALSE))</f>
        <v/>
      </c>
      <c r="O364" s="43" t="str">
        <f>IF(VLOOKUP($B364,'[2] Current Investment Portfolios'!$C$1:$R$65536,8)="","",VLOOKUP($B364,'[2] Current Investment Portfolios'!$C$1:$R$65536,8,FALSE))</f>
        <v/>
      </c>
      <c r="P364" s="43" t="str">
        <f>IF(VLOOKUP($B364,'[2] Current Investment Portfolios'!$C$1:$R$65536,15)="","",VLOOKUP($B364,'[2] Current Investment Portfolios'!$C$1:$R$65536,15,FALSE))</f>
        <v/>
      </c>
      <c r="Q364" s="43" t="str">
        <f>IF(VLOOKUP($B364,'[2] Current Investment Portfolios'!$C$1:$R$65536,9)="","",VLOOKUP($B364,'[2] Current Investment Portfolios'!$C$1:$R$65536,9,FALSE))</f>
        <v/>
      </c>
      <c r="R364" s="43" t="str">
        <f>IF(VLOOKUP($B364,'[2] Current Investment Portfolios'!$C$1:$R$65536,16)="","",VLOOKUP($B364,'[2] Current Investment Portfolios'!$C$1:$R$65536,16,FALSE))</f>
        <v/>
      </c>
      <c r="S364" s="29">
        <f>VLOOKUP(B364,'[1]BuySell Data'!$A:$E,5,FALSE)</f>
        <v>1.6000000000000001E-3</v>
      </c>
      <c r="T364" s="27" t="str">
        <f>VLOOKUP(B364,'[1]Investment Managers'!$A:$B,2,FALSE)</f>
        <v>DFA Australia Limited</v>
      </c>
    </row>
    <row r="365" spans="1:20" x14ac:dyDescent="0.25">
      <c r="A365" s="16" t="s">
        <v>1176</v>
      </c>
      <c r="B365" s="35" t="s">
        <v>118</v>
      </c>
      <c r="C365" s="32" t="s">
        <v>873</v>
      </c>
      <c r="D365" s="29">
        <f>VLOOKUP(B365,'[1]ICR Data'!$A:$E,5,FALSE)</f>
        <v>1.2500000000000001E-2</v>
      </c>
      <c r="E365" s="43" t="e">
        <f>IF(VLOOKUP($B365,'[2] Current Investment Portfolios'!$C$1:$R$65536,3)="","",VLOOKUP($B365,'[2] Current Investment Portfolios'!$C$1:$R$65536,3,FALSE))</f>
        <v>#N/A</v>
      </c>
      <c r="F365" s="43" t="e">
        <f>IF(VLOOKUP($B365,'[2] Current Investment Portfolios'!$C$1:$R$65536,10)="","",VLOOKUP($B365,'[2] Current Investment Portfolios'!$C$1:$R$65536,10,FALSE))</f>
        <v>#N/A</v>
      </c>
      <c r="G365" s="43" t="e">
        <f>IF(VLOOKUP($B365,'[2] Current Investment Portfolios'!$C$1:$R$65536,4)="","",VLOOKUP($B365,'[2] Current Investment Portfolios'!$C$1:$R$65536,4,FALSE))</f>
        <v>#N/A</v>
      </c>
      <c r="H365" s="43" t="e">
        <f>IF(VLOOKUP($B365,'[2] Current Investment Portfolios'!$C$1:$R$65536,11)="","",VLOOKUP($B365,'[2] Current Investment Portfolios'!$C$1:$R$65536,11,FALSE))</f>
        <v>#N/A</v>
      </c>
      <c r="I365" s="43" t="e">
        <f>IF(VLOOKUP($B365,'[2] Current Investment Portfolios'!$C$1:$R$65536,5)="","",VLOOKUP($B365,'[2] Current Investment Portfolios'!$C$1:$R$65536,5,FALSE))</f>
        <v>#N/A</v>
      </c>
      <c r="J365" s="43" t="e">
        <f>IF(VLOOKUP($B365,'[2] Current Investment Portfolios'!$C$1:$R$65536,12)="","",VLOOKUP($B365,'[2] Current Investment Portfolios'!$C$1:$R$65536,12,FALSE))</f>
        <v>#N/A</v>
      </c>
      <c r="K365" s="43" t="e">
        <f>IF(VLOOKUP($B365,'[2] Current Investment Portfolios'!$C$1:$R$65536,6)="","",VLOOKUP($B365,'[2] Current Investment Portfolios'!$C$1:$R$65536,6,FALSE))</f>
        <v>#N/A</v>
      </c>
      <c r="L365" s="43" t="e">
        <f>IF(VLOOKUP($B365,'[2] Current Investment Portfolios'!$C$1:$R$65536,13)="","",VLOOKUP($B365,'[2] Current Investment Portfolios'!$C$1:$R$65536,13,FALSE))</f>
        <v>#N/A</v>
      </c>
      <c r="M365" s="43" t="e">
        <f>IF(VLOOKUP($B365,'[2] Current Investment Portfolios'!$C$1:$R$65536,7)="","",VLOOKUP($B365,'[2] Current Investment Portfolios'!$C$1:$R$65536,7,FALSE))</f>
        <v>#N/A</v>
      </c>
      <c r="N365" s="43" t="e">
        <f>IF(VLOOKUP($B365,'[2] Current Investment Portfolios'!$C$1:$R$65536,14)="","",VLOOKUP($B365,'[2] Current Investment Portfolios'!$C$1:$R$65536,14,FALSE))</f>
        <v>#N/A</v>
      </c>
      <c r="O365" s="43" t="e">
        <f>IF(VLOOKUP($B365,'[2] Current Investment Portfolios'!$C$1:$R$65536,8)="","",VLOOKUP($B365,'[2] Current Investment Portfolios'!$C$1:$R$65536,8,FALSE))</f>
        <v>#N/A</v>
      </c>
      <c r="P365" s="43" t="e">
        <f>IF(VLOOKUP($B365,'[2] Current Investment Portfolios'!$C$1:$R$65536,15)="","",VLOOKUP($B365,'[2] Current Investment Portfolios'!$C$1:$R$65536,15,FALSE))</f>
        <v>#N/A</v>
      </c>
      <c r="Q365" s="43" t="e">
        <f>IF(VLOOKUP($B365,'[2] Current Investment Portfolios'!$C$1:$R$65536,9)="","",VLOOKUP($B365,'[2] Current Investment Portfolios'!$C$1:$R$65536,9,FALSE))</f>
        <v>#N/A</v>
      </c>
      <c r="R365" s="43" t="e">
        <f>IF(VLOOKUP($B365,'[2] Current Investment Portfolios'!$C$1:$R$65536,16)="","",VLOOKUP($B365,'[2] Current Investment Portfolios'!$C$1:$R$65536,16,FALSE))</f>
        <v>#N/A</v>
      </c>
      <c r="S365" s="29">
        <f>VLOOKUP(B365,'[1]BuySell Data'!$A:$E,5,FALSE)</f>
        <v>4.0000000000000001E-3</v>
      </c>
      <c r="T365" s="27" t="str">
        <f>VLOOKUP(B365,'[1]Investment Managers'!$A:$B,2,FALSE)</f>
        <v>Epoch Investment Partners Inc</v>
      </c>
    </row>
    <row r="366" spans="1:20" x14ac:dyDescent="0.25">
      <c r="A366" s="16" t="s">
        <v>114</v>
      </c>
      <c r="B366" s="35" t="s">
        <v>115</v>
      </c>
      <c r="C366" s="32" t="s">
        <v>873</v>
      </c>
      <c r="D366" s="29">
        <f>VLOOKUP(B366,'[1]ICR Data'!$A:$E,5,FALSE)</f>
        <v>9.8999999999999991E-3</v>
      </c>
      <c r="E366" s="43" t="str">
        <f>IF(VLOOKUP($B366,'[2] Current Investment Portfolios'!$C$1:$R$65536,3)="","",VLOOKUP($B366,'[2] Current Investment Portfolios'!$C$1:$R$65536,3,FALSE))</f>
        <v/>
      </c>
      <c r="F366" s="43" t="str">
        <f>IF(VLOOKUP($B366,'[2] Current Investment Portfolios'!$C$1:$R$65536,10)="","",VLOOKUP($B366,'[2] Current Investment Portfolios'!$C$1:$R$65536,10,FALSE))</f>
        <v/>
      </c>
      <c r="G366" s="43" t="str">
        <f>IF(VLOOKUP($B366,'[2] Current Investment Portfolios'!$C$1:$R$65536,4)="","",VLOOKUP($B366,'[2] Current Investment Portfolios'!$C$1:$R$65536,4,FALSE))</f>
        <v/>
      </c>
      <c r="H366" s="43" t="str">
        <f>IF(VLOOKUP($B366,'[2] Current Investment Portfolios'!$C$1:$R$65536,11)="","",VLOOKUP($B366,'[2] Current Investment Portfolios'!$C$1:$R$65536,11,FALSE))</f>
        <v/>
      </c>
      <c r="I366" s="43" t="str">
        <f>IF(VLOOKUP($B366,'[2] Current Investment Portfolios'!$C$1:$R$65536,5)="","",VLOOKUP($B366,'[2] Current Investment Portfolios'!$C$1:$R$65536,5,FALSE))</f>
        <v/>
      </c>
      <c r="J366" s="43" t="str">
        <f>IF(VLOOKUP($B366,'[2] Current Investment Portfolios'!$C$1:$R$65536,12)="","",VLOOKUP($B366,'[2] Current Investment Portfolios'!$C$1:$R$65536,12,FALSE))</f>
        <v/>
      </c>
      <c r="K366" s="43" t="str">
        <f>IF(VLOOKUP($B366,'[2] Current Investment Portfolios'!$C$1:$R$65536,6)="","",VLOOKUP($B366,'[2] Current Investment Portfolios'!$C$1:$R$65536,6,FALSE))</f>
        <v/>
      </c>
      <c r="L366" s="43" t="str">
        <f>IF(VLOOKUP($B366,'[2] Current Investment Portfolios'!$C$1:$R$65536,13)="","",VLOOKUP($B366,'[2] Current Investment Portfolios'!$C$1:$R$65536,13,FALSE))</f>
        <v/>
      </c>
      <c r="M366" s="43" t="str">
        <f>IF(VLOOKUP($B366,'[2] Current Investment Portfolios'!$C$1:$R$65536,7)="","",VLOOKUP($B366,'[2] Current Investment Portfolios'!$C$1:$R$65536,7,FALSE))</f>
        <v/>
      </c>
      <c r="N366" s="43" t="str">
        <f>IF(VLOOKUP($B366,'[2] Current Investment Portfolios'!$C$1:$R$65536,14)="","",VLOOKUP($B366,'[2] Current Investment Portfolios'!$C$1:$R$65536,14,FALSE))</f>
        <v/>
      </c>
      <c r="O366" s="43" t="str">
        <f>IF(VLOOKUP($B366,'[2] Current Investment Portfolios'!$C$1:$R$65536,8)="","",VLOOKUP($B366,'[2] Current Investment Portfolios'!$C$1:$R$65536,8,FALSE))</f>
        <v/>
      </c>
      <c r="P366" s="43" t="str">
        <f>IF(VLOOKUP($B366,'[2] Current Investment Portfolios'!$C$1:$R$65536,15)="","",VLOOKUP($B366,'[2] Current Investment Portfolios'!$C$1:$R$65536,15,FALSE))</f>
        <v/>
      </c>
      <c r="Q366" s="43" t="str">
        <f>IF(VLOOKUP($B366,'[2] Current Investment Portfolios'!$C$1:$R$65536,9)="","",VLOOKUP($B366,'[2] Current Investment Portfolios'!$C$1:$R$65536,9,FALSE))</f>
        <v/>
      </c>
      <c r="R366" s="43" t="str">
        <f>IF(VLOOKUP($B366,'[2] Current Investment Portfolios'!$C$1:$R$65536,16)="","",VLOOKUP($B366,'[2] Current Investment Portfolios'!$C$1:$R$65536,16,FALSE))</f>
        <v/>
      </c>
      <c r="S366" s="29">
        <f>VLOOKUP(B366,'[1]BuySell Data'!$A:$E,5,FALSE)</f>
        <v>4.0000000000000001E-3</v>
      </c>
      <c r="T366" s="27" t="str">
        <f>VLOOKUP(B366,'[1]Investment Managers'!$A:$B,2,FALSE)</f>
        <v>FIL Australia</v>
      </c>
    </row>
    <row r="367" spans="1:20" x14ac:dyDescent="0.25">
      <c r="A367" s="16" t="s">
        <v>1536</v>
      </c>
      <c r="B367" s="35" t="s">
        <v>1535</v>
      </c>
      <c r="C367" s="32" t="s">
        <v>873</v>
      </c>
      <c r="D367" s="29">
        <f>VLOOKUP(B367,'[1]ICR Data'!$A:$E,5,FALSE)</f>
        <v>1.7600000000000001E-2</v>
      </c>
      <c r="E367" s="43" t="e">
        <f>IF(VLOOKUP($B367,'[2] Current Investment Portfolios'!$C$1:$R$65536,3)="","",VLOOKUP($B367,'[2] Current Investment Portfolios'!$C$1:$R$65536,3,FALSE))</f>
        <v>#N/A</v>
      </c>
      <c r="F367" s="43" t="e">
        <f>IF(VLOOKUP($B367,'[2] Current Investment Portfolios'!$C$1:$R$65536,10)="","",VLOOKUP($B367,'[2] Current Investment Portfolios'!$C$1:$R$65536,10,FALSE))</f>
        <v>#N/A</v>
      </c>
      <c r="G367" s="43" t="e">
        <f>IF(VLOOKUP($B367,'[2] Current Investment Portfolios'!$C$1:$R$65536,4)="","",VLOOKUP($B367,'[2] Current Investment Portfolios'!$C$1:$R$65536,4,FALSE))</f>
        <v>#N/A</v>
      </c>
      <c r="H367" s="43" t="e">
        <f>IF(VLOOKUP($B367,'[2] Current Investment Portfolios'!$C$1:$R$65536,11)="","",VLOOKUP($B367,'[2] Current Investment Portfolios'!$C$1:$R$65536,11,FALSE))</f>
        <v>#N/A</v>
      </c>
      <c r="I367" s="43" t="e">
        <f>IF(VLOOKUP($B367,'[2] Current Investment Portfolios'!$C$1:$R$65536,5)="","",VLOOKUP($B367,'[2] Current Investment Portfolios'!$C$1:$R$65536,5,FALSE))</f>
        <v>#N/A</v>
      </c>
      <c r="J367" s="43" t="e">
        <f>IF(VLOOKUP($B367,'[2] Current Investment Portfolios'!$C$1:$R$65536,12)="","",VLOOKUP($B367,'[2] Current Investment Portfolios'!$C$1:$R$65536,12,FALSE))</f>
        <v>#N/A</v>
      </c>
      <c r="K367" s="43" t="e">
        <f>IF(VLOOKUP($B367,'[2] Current Investment Portfolios'!$C$1:$R$65536,6)="","",VLOOKUP($B367,'[2] Current Investment Portfolios'!$C$1:$R$65536,6,FALSE))</f>
        <v>#N/A</v>
      </c>
      <c r="L367" s="43" t="e">
        <f>IF(VLOOKUP($B367,'[2] Current Investment Portfolios'!$C$1:$R$65536,13)="","",VLOOKUP($B367,'[2] Current Investment Portfolios'!$C$1:$R$65536,13,FALSE))</f>
        <v>#N/A</v>
      </c>
      <c r="M367" s="43" t="e">
        <f>IF(VLOOKUP($B367,'[2] Current Investment Portfolios'!$C$1:$R$65536,7)="","",VLOOKUP($B367,'[2] Current Investment Portfolios'!$C$1:$R$65536,7,FALSE))</f>
        <v>#N/A</v>
      </c>
      <c r="N367" s="43" t="e">
        <f>IF(VLOOKUP($B367,'[2] Current Investment Portfolios'!$C$1:$R$65536,14)="","",VLOOKUP($B367,'[2] Current Investment Portfolios'!$C$1:$R$65536,14,FALSE))</f>
        <v>#N/A</v>
      </c>
      <c r="O367" s="43" t="e">
        <f>IF(VLOOKUP($B367,'[2] Current Investment Portfolios'!$C$1:$R$65536,8)="","",VLOOKUP($B367,'[2] Current Investment Portfolios'!$C$1:$R$65536,8,FALSE))</f>
        <v>#N/A</v>
      </c>
      <c r="P367" s="43" t="e">
        <f>IF(VLOOKUP($B367,'[2] Current Investment Portfolios'!$C$1:$R$65536,15)="","",VLOOKUP($B367,'[2] Current Investment Portfolios'!$C$1:$R$65536,15,FALSE))</f>
        <v>#N/A</v>
      </c>
      <c r="Q367" s="43" t="e">
        <f>IF(VLOOKUP($B367,'[2] Current Investment Portfolios'!$C$1:$R$65536,9)="","",VLOOKUP($B367,'[2] Current Investment Portfolios'!$C$1:$R$65536,9,FALSE))</f>
        <v>#N/A</v>
      </c>
      <c r="R367" s="43" t="e">
        <f>IF(VLOOKUP($B367,'[2] Current Investment Portfolios'!$C$1:$R$65536,16)="","",VLOOKUP($B367,'[2] Current Investment Portfolios'!$C$1:$R$65536,16,FALSE))</f>
        <v>#N/A</v>
      </c>
      <c r="S367" s="29">
        <f>VLOOKUP(B367,'[1]BuySell Data'!$A:$E,5,FALSE)</f>
        <v>2.5999999999999999E-3</v>
      </c>
      <c r="T367" s="27"/>
    </row>
    <row r="368" spans="1:20" x14ac:dyDescent="0.25">
      <c r="A368" s="16" t="s">
        <v>1404</v>
      </c>
      <c r="B368" s="35" t="s">
        <v>1403</v>
      </c>
      <c r="C368" s="32" t="s">
        <v>873</v>
      </c>
      <c r="D368" s="29">
        <f>VLOOKUP(B368,'[1]ICR Data'!$A:$E,5,FALSE)</f>
        <v>9.0000000000000011E-3</v>
      </c>
      <c r="E368" s="43" t="e">
        <f>IF(VLOOKUP($B368,'[2] Current Investment Portfolios'!$C$1:$R$65536,3)="","",VLOOKUP($B368,'[2] Current Investment Portfolios'!$C$1:$R$65536,3,FALSE))</f>
        <v>#N/A</v>
      </c>
      <c r="F368" s="43" t="e">
        <f>IF(VLOOKUP($B368,'[2] Current Investment Portfolios'!$C$1:$R$65536,10)="","",VLOOKUP($B368,'[2] Current Investment Portfolios'!$C$1:$R$65536,10,FALSE))</f>
        <v>#N/A</v>
      </c>
      <c r="G368" s="43" t="e">
        <f>IF(VLOOKUP($B368,'[2] Current Investment Portfolios'!$C$1:$R$65536,4)="","",VLOOKUP($B368,'[2] Current Investment Portfolios'!$C$1:$R$65536,4,FALSE))</f>
        <v>#N/A</v>
      </c>
      <c r="H368" s="43" t="e">
        <f>IF(VLOOKUP($B368,'[2] Current Investment Portfolios'!$C$1:$R$65536,11)="","",VLOOKUP($B368,'[2] Current Investment Portfolios'!$C$1:$R$65536,11,FALSE))</f>
        <v>#N/A</v>
      </c>
      <c r="I368" s="43" t="e">
        <f>IF(VLOOKUP($B368,'[2] Current Investment Portfolios'!$C$1:$R$65536,5)="","",VLOOKUP($B368,'[2] Current Investment Portfolios'!$C$1:$R$65536,5,FALSE))</f>
        <v>#N/A</v>
      </c>
      <c r="J368" s="43" t="e">
        <f>IF(VLOOKUP($B368,'[2] Current Investment Portfolios'!$C$1:$R$65536,12)="","",VLOOKUP($B368,'[2] Current Investment Portfolios'!$C$1:$R$65536,12,FALSE))</f>
        <v>#N/A</v>
      </c>
      <c r="K368" s="43" t="e">
        <f>IF(VLOOKUP($B368,'[2] Current Investment Portfolios'!$C$1:$R$65536,6)="","",VLOOKUP($B368,'[2] Current Investment Portfolios'!$C$1:$R$65536,6,FALSE))</f>
        <v>#N/A</v>
      </c>
      <c r="L368" s="43" t="e">
        <f>IF(VLOOKUP($B368,'[2] Current Investment Portfolios'!$C$1:$R$65536,13)="","",VLOOKUP($B368,'[2] Current Investment Portfolios'!$C$1:$R$65536,13,FALSE))</f>
        <v>#N/A</v>
      </c>
      <c r="M368" s="43" t="e">
        <f>IF(VLOOKUP($B368,'[2] Current Investment Portfolios'!$C$1:$R$65536,7)="","",VLOOKUP($B368,'[2] Current Investment Portfolios'!$C$1:$R$65536,7,FALSE))</f>
        <v>#N/A</v>
      </c>
      <c r="N368" s="43" t="e">
        <f>IF(VLOOKUP($B368,'[2] Current Investment Portfolios'!$C$1:$R$65536,14)="","",VLOOKUP($B368,'[2] Current Investment Portfolios'!$C$1:$R$65536,14,FALSE))</f>
        <v>#N/A</v>
      </c>
      <c r="O368" s="43" t="e">
        <f>IF(VLOOKUP($B368,'[2] Current Investment Portfolios'!$C$1:$R$65536,8)="","",VLOOKUP($B368,'[2] Current Investment Portfolios'!$C$1:$R$65536,8,FALSE))</f>
        <v>#N/A</v>
      </c>
      <c r="P368" s="43" t="e">
        <f>IF(VLOOKUP($B368,'[2] Current Investment Portfolios'!$C$1:$R$65536,15)="","",VLOOKUP($B368,'[2] Current Investment Portfolios'!$C$1:$R$65536,15,FALSE))</f>
        <v>#N/A</v>
      </c>
      <c r="Q368" s="43" t="e">
        <f>IF(VLOOKUP($B368,'[2] Current Investment Portfolios'!$C$1:$R$65536,9)="","",VLOOKUP($B368,'[2] Current Investment Portfolios'!$C$1:$R$65536,9,FALSE))</f>
        <v>#N/A</v>
      </c>
      <c r="R368" s="43" t="e">
        <f>IF(VLOOKUP($B368,'[2] Current Investment Portfolios'!$C$1:$R$65536,16)="","",VLOOKUP($B368,'[2] Current Investment Portfolios'!$C$1:$R$65536,16,FALSE))</f>
        <v>#N/A</v>
      </c>
      <c r="S368" s="29">
        <f>VLOOKUP(B368,'[1]BuySell Data'!$A:$E,5,FALSE)</f>
        <v>3.0000000000000001E-3</v>
      </c>
      <c r="T368" s="27" t="str">
        <f>VLOOKUP(B368,'[1]Investment Managers'!$A:$B,2,FALSE)</f>
        <v>Franklin Templeton Invts</v>
      </c>
    </row>
    <row r="369" spans="1:20" x14ac:dyDescent="0.25">
      <c r="A369" s="16" t="s">
        <v>1542</v>
      </c>
      <c r="B369" s="35" t="s">
        <v>1541</v>
      </c>
      <c r="C369" s="32" t="s">
        <v>873</v>
      </c>
      <c r="D369" s="29">
        <f>VLOOKUP(B369,'[1]ICR Data'!$A:$E,5,FALSE)</f>
        <v>7.4999999999999997E-3</v>
      </c>
      <c r="E369" s="43" t="str">
        <f>IF(VLOOKUP($B369,'[2] Current Investment Portfolios'!$C$1:$R$65536,3)="","",VLOOKUP($B369,'[2] Current Investment Portfolios'!$C$1:$R$65536,3,FALSE))</f>
        <v/>
      </c>
      <c r="F369" s="43" t="str">
        <f>IF(VLOOKUP($B369,'[2] Current Investment Portfolios'!$C$1:$R$65536,10)="","",VLOOKUP($B369,'[2] Current Investment Portfolios'!$C$1:$R$65536,10,FALSE))</f>
        <v/>
      </c>
      <c r="G369" s="43" t="str">
        <f>IF(VLOOKUP($B369,'[2] Current Investment Portfolios'!$C$1:$R$65536,4)="","",VLOOKUP($B369,'[2] Current Investment Portfolios'!$C$1:$R$65536,4,FALSE))</f>
        <v/>
      </c>
      <c r="H369" s="43" t="str">
        <f>IF(VLOOKUP($B369,'[2] Current Investment Portfolios'!$C$1:$R$65536,11)="","",VLOOKUP($B369,'[2] Current Investment Portfolios'!$C$1:$R$65536,11,FALSE))</f>
        <v/>
      </c>
      <c r="I369" s="43" t="str">
        <f>IF(VLOOKUP($B369,'[2] Current Investment Portfolios'!$C$1:$R$65536,5)="","",VLOOKUP($B369,'[2] Current Investment Portfolios'!$C$1:$R$65536,5,FALSE))</f>
        <v/>
      </c>
      <c r="J369" s="43" t="str">
        <f>IF(VLOOKUP($B369,'[2] Current Investment Portfolios'!$C$1:$R$65536,12)="","",VLOOKUP($B369,'[2] Current Investment Portfolios'!$C$1:$R$65536,12,FALSE))</f>
        <v/>
      </c>
      <c r="K369" s="43" t="str">
        <f>IF(VLOOKUP($B369,'[2] Current Investment Portfolios'!$C$1:$R$65536,6)="","",VLOOKUP($B369,'[2] Current Investment Portfolios'!$C$1:$R$65536,6,FALSE))</f>
        <v/>
      </c>
      <c r="L369" s="43" t="str">
        <f>IF(VLOOKUP($B369,'[2] Current Investment Portfolios'!$C$1:$R$65536,13)="","",VLOOKUP($B369,'[2] Current Investment Portfolios'!$C$1:$R$65536,13,FALSE))</f>
        <v/>
      </c>
      <c r="M369" s="43" t="str">
        <f>IF(VLOOKUP($B369,'[2] Current Investment Portfolios'!$C$1:$R$65536,7)="","",VLOOKUP($B369,'[2] Current Investment Portfolios'!$C$1:$R$65536,7,FALSE))</f>
        <v/>
      </c>
      <c r="N369" s="43" t="str">
        <f>IF(VLOOKUP($B369,'[2] Current Investment Portfolios'!$C$1:$R$65536,14)="","",VLOOKUP($B369,'[2] Current Investment Portfolios'!$C$1:$R$65536,14,FALSE))</f>
        <v/>
      </c>
      <c r="O369" s="43" t="str">
        <f>IF(VLOOKUP($B369,'[2] Current Investment Portfolios'!$C$1:$R$65536,8)="","",VLOOKUP($B369,'[2] Current Investment Portfolios'!$C$1:$R$65536,8,FALSE))</f>
        <v/>
      </c>
      <c r="P369" s="43" t="str">
        <f>IF(VLOOKUP($B369,'[2] Current Investment Portfolios'!$C$1:$R$65536,15)="","",VLOOKUP($B369,'[2] Current Investment Portfolios'!$C$1:$R$65536,15,FALSE))</f>
        <v/>
      </c>
      <c r="Q369" s="43" t="str">
        <f>IF(VLOOKUP($B369,'[2] Current Investment Portfolios'!$C$1:$R$65536,9)="","",VLOOKUP($B369,'[2] Current Investment Portfolios'!$C$1:$R$65536,9,FALSE))</f>
        <v/>
      </c>
      <c r="R369" s="43" t="str">
        <f>IF(VLOOKUP($B369,'[2] Current Investment Portfolios'!$C$1:$R$65536,16)="","",VLOOKUP($B369,'[2] Current Investment Portfolios'!$C$1:$R$65536,16,FALSE))</f>
        <v/>
      </c>
      <c r="S369" s="29">
        <f>VLOOKUP(B369,'[1]BuySell Data'!$A:$E,5,FALSE)</f>
        <v>2E-3</v>
      </c>
      <c r="T369" s="27" t="str">
        <f>VLOOKUP(B369,'[1]Investment Managers'!$A:$B,2,FALSE)</f>
        <v>GQG Partners LLC</v>
      </c>
    </row>
    <row r="370" spans="1:20" x14ac:dyDescent="0.25">
      <c r="A370" s="16" t="s">
        <v>1407</v>
      </c>
      <c r="B370" s="35" t="s">
        <v>1398</v>
      </c>
      <c r="C370" s="32" t="s">
        <v>873</v>
      </c>
      <c r="D370" s="29">
        <f>VLOOKUP(B370,'[1]ICR Data'!$A:$E,5,FALSE)</f>
        <v>2.18E-2</v>
      </c>
      <c r="E370" s="43" t="str">
        <f>IF(VLOOKUP($B370,'[2] Current Investment Portfolios'!$C$1:$R$65536,3)="","",VLOOKUP($B370,'[2] Current Investment Portfolios'!$C$1:$R$65536,3,FALSE))</f>
        <v/>
      </c>
      <c r="F370" s="43" t="str">
        <f>IF(VLOOKUP($B370,'[2] Current Investment Portfolios'!$C$1:$R$65536,10)="","",VLOOKUP($B370,'[2] Current Investment Portfolios'!$C$1:$R$65536,10,FALSE))</f>
        <v/>
      </c>
      <c r="G370" s="43" t="str">
        <f>IF(VLOOKUP($B370,'[2] Current Investment Portfolios'!$C$1:$R$65536,4)="","",VLOOKUP($B370,'[2] Current Investment Portfolios'!$C$1:$R$65536,4,FALSE))</f>
        <v/>
      </c>
      <c r="H370" s="43" t="str">
        <f>IF(VLOOKUP($B370,'[2] Current Investment Portfolios'!$C$1:$R$65536,11)="","",VLOOKUP($B370,'[2] Current Investment Portfolios'!$C$1:$R$65536,11,FALSE))</f>
        <v/>
      </c>
      <c r="I370" s="43" t="str">
        <f>IF(VLOOKUP($B370,'[2] Current Investment Portfolios'!$C$1:$R$65536,5)="","",VLOOKUP($B370,'[2] Current Investment Portfolios'!$C$1:$R$65536,5,FALSE))</f>
        <v/>
      </c>
      <c r="J370" s="43" t="str">
        <f>IF(VLOOKUP($B370,'[2] Current Investment Portfolios'!$C$1:$R$65536,12)="","",VLOOKUP($B370,'[2] Current Investment Portfolios'!$C$1:$R$65536,12,FALSE))</f>
        <v/>
      </c>
      <c r="K370" s="43" t="str">
        <f>IF(VLOOKUP($B370,'[2] Current Investment Portfolios'!$C$1:$R$65536,6)="","",VLOOKUP($B370,'[2] Current Investment Portfolios'!$C$1:$R$65536,6,FALSE))</f>
        <v/>
      </c>
      <c r="L370" s="43" t="str">
        <f>IF(VLOOKUP($B370,'[2] Current Investment Portfolios'!$C$1:$R$65536,13)="","",VLOOKUP($B370,'[2] Current Investment Portfolios'!$C$1:$R$65536,13,FALSE))</f>
        <v/>
      </c>
      <c r="M370" s="43" t="str">
        <f>IF(VLOOKUP($B370,'[2] Current Investment Portfolios'!$C$1:$R$65536,7)="","",VLOOKUP($B370,'[2] Current Investment Portfolios'!$C$1:$R$65536,7,FALSE))</f>
        <v/>
      </c>
      <c r="N370" s="43" t="str">
        <f>IF(VLOOKUP($B370,'[2] Current Investment Portfolios'!$C$1:$R$65536,14)="","",VLOOKUP($B370,'[2] Current Investment Portfolios'!$C$1:$R$65536,14,FALSE))</f>
        <v/>
      </c>
      <c r="O370" s="43" t="str">
        <f>IF(VLOOKUP($B370,'[2] Current Investment Portfolios'!$C$1:$R$65536,8)="","",VLOOKUP($B370,'[2] Current Investment Portfolios'!$C$1:$R$65536,8,FALSE))</f>
        <v/>
      </c>
      <c r="P370" s="43" t="str">
        <f>IF(VLOOKUP($B370,'[2] Current Investment Portfolios'!$C$1:$R$65536,15)="","",VLOOKUP($B370,'[2] Current Investment Portfolios'!$C$1:$R$65536,15,FALSE))</f>
        <v/>
      </c>
      <c r="Q370" s="43" t="str">
        <f>IF(VLOOKUP($B370,'[2] Current Investment Portfolios'!$C$1:$R$65536,9)="","",VLOOKUP($B370,'[2] Current Investment Portfolios'!$C$1:$R$65536,9,FALSE))</f>
        <v/>
      </c>
      <c r="R370" s="43" t="str">
        <f>IF(VLOOKUP($B370,'[2] Current Investment Portfolios'!$C$1:$R$65536,16)="","",VLOOKUP($B370,'[2] Current Investment Portfolios'!$C$1:$R$65536,16,FALSE))</f>
        <v/>
      </c>
      <c r="S370" s="29">
        <f>VLOOKUP(B370,'[1]BuySell Data'!$A:$E,5,FALSE)</f>
        <v>6.0000000000000001E-3</v>
      </c>
      <c r="T370" s="27" t="str">
        <f>VLOOKUP(B370,'[1]Investment Managers'!$A:$B,2,FALSE)</f>
        <v>Hyperion Asset Management</v>
      </c>
    </row>
    <row r="371" spans="1:20" x14ac:dyDescent="0.25">
      <c r="A371" s="16" t="s">
        <v>1166</v>
      </c>
      <c r="B371" s="35" t="s">
        <v>1167</v>
      </c>
      <c r="C371" s="32" t="s">
        <v>873</v>
      </c>
      <c r="D371" s="29">
        <f>VLOOKUP(B371,'[1]ICR Data'!$A:$E,5,FALSE)</f>
        <v>1.2800000000000001E-2</v>
      </c>
      <c r="E371" s="43" t="e">
        <f>IF(VLOOKUP($B371,'[2] Current Investment Portfolios'!$C$1:$R$65536,3)="","",VLOOKUP($B371,'[2] Current Investment Portfolios'!$C$1:$R$65536,3,FALSE))</f>
        <v>#N/A</v>
      </c>
      <c r="F371" s="43" t="e">
        <f>IF(VLOOKUP($B371,'[2] Current Investment Portfolios'!$C$1:$R$65536,10)="","",VLOOKUP($B371,'[2] Current Investment Portfolios'!$C$1:$R$65536,10,FALSE))</f>
        <v>#N/A</v>
      </c>
      <c r="G371" s="43" t="e">
        <f>IF(VLOOKUP($B371,'[2] Current Investment Portfolios'!$C$1:$R$65536,4)="","",VLOOKUP($B371,'[2] Current Investment Portfolios'!$C$1:$R$65536,4,FALSE))</f>
        <v>#N/A</v>
      </c>
      <c r="H371" s="43" t="e">
        <f>IF(VLOOKUP($B371,'[2] Current Investment Portfolios'!$C$1:$R$65536,11)="","",VLOOKUP($B371,'[2] Current Investment Portfolios'!$C$1:$R$65536,11,FALSE))</f>
        <v>#N/A</v>
      </c>
      <c r="I371" s="43" t="e">
        <f>IF(VLOOKUP($B371,'[2] Current Investment Portfolios'!$C$1:$R$65536,5)="","",VLOOKUP($B371,'[2] Current Investment Portfolios'!$C$1:$R$65536,5,FALSE))</f>
        <v>#N/A</v>
      </c>
      <c r="J371" s="43" t="e">
        <f>IF(VLOOKUP($B371,'[2] Current Investment Portfolios'!$C$1:$R$65536,12)="","",VLOOKUP($B371,'[2] Current Investment Portfolios'!$C$1:$R$65536,12,FALSE))</f>
        <v>#N/A</v>
      </c>
      <c r="K371" s="43" t="e">
        <f>IF(VLOOKUP($B371,'[2] Current Investment Portfolios'!$C$1:$R$65536,6)="","",VLOOKUP($B371,'[2] Current Investment Portfolios'!$C$1:$R$65536,6,FALSE))</f>
        <v>#N/A</v>
      </c>
      <c r="L371" s="43" t="e">
        <f>IF(VLOOKUP($B371,'[2] Current Investment Portfolios'!$C$1:$R$65536,13)="","",VLOOKUP($B371,'[2] Current Investment Portfolios'!$C$1:$R$65536,13,FALSE))</f>
        <v>#N/A</v>
      </c>
      <c r="M371" s="43" t="e">
        <f>IF(VLOOKUP($B371,'[2] Current Investment Portfolios'!$C$1:$R$65536,7)="","",VLOOKUP($B371,'[2] Current Investment Portfolios'!$C$1:$R$65536,7,FALSE))</f>
        <v>#N/A</v>
      </c>
      <c r="N371" s="43" t="e">
        <f>IF(VLOOKUP($B371,'[2] Current Investment Portfolios'!$C$1:$R$65536,14)="","",VLOOKUP($B371,'[2] Current Investment Portfolios'!$C$1:$R$65536,14,FALSE))</f>
        <v>#N/A</v>
      </c>
      <c r="O371" s="43" t="e">
        <f>IF(VLOOKUP($B371,'[2] Current Investment Portfolios'!$C$1:$R$65536,8)="","",VLOOKUP($B371,'[2] Current Investment Portfolios'!$C$1:$R$65536,8,FALSE))</f>
        <v>#N/A</v>
      </c>
      <c r="P371" s="43" t="e">
        <f>IF(VLOOKUP($B371,'[2] Current Investment Portfolios'!$C$1:$R$65536,15)="","",VLOOKUP($B371,'[2] Current Investment Portfolios'!$C$1:$R$65536,15,FALSE))</f>
        <v>#N/A</v>
      </c>
      <c r="Q371" s="43" t="e">
        <f>IF(VLOOKUP($B371,'[2] Current Investment Portfolios'!$C$1:$R$65536,9)="","",VLOOKUP($B371,'[2] Current Investment Portfolios'!$C$1:$R$65536,9,FALSE))</f>
        <v>#N/A</v>
      </c>
      <c r="R371" s="43" t="e">
        <f>IF(VLOOKUP($B371,'[2] Current Investment Portfolios'!$C$1:$R$65536,16)="","",VLOOKUP($B371,'[2] Current Investment Portfolios'!$C$1:$R$65536,16,FALSE))</f>
        <v>#N/A</v>
      </c>
      <c r="S371" s="29">
        <f>VLOOKUP(B371,'[1]BuySell Data'!$A:$E,5,FALSE)</f>
        <v>2.8000000000000004E-3</v>
      </c>
      <c r="T371" s="27" t="str">
        <f>VLOOKUP(B371,'[1]Investment Managers'!$A:$B,2,FALSE)</f>
        <v>Independent Franchise Partners LLP</v>
      </c>
    </row>
    <row r="372" spans="1:20" x14ac:dyDescent="0.25">
      <c r="A372" s="16" t="s">
        <v>1436</v>
      </c>
      <c r="B372" s="35" t="s">
        <v>1435</v>
      </c>
      <c r="C372" s="32" t="s">
        <v>873</v>
      </c>
      <c r="D372" s="29">
        <f>VLOOKUP(B372,'[1]ICR Data'!$A:$E,5,FALSE)</f>
        <v>8.6E-3</v>
      </c>
      <c r="E372" s="43" t="e">
        <f>IF(VLOOKUP($B372,'[2] Current Investment Portfolios'!$C$1:$R$65536,3)="","",VLOOKUP($B372,'[2] Current Investment Portfolios'!$C$1:$R$65536,3,FALSE))</f>
        <v>#N/A</v>
      </c>
      <c r="F372" s="43" t="e">
        <f>IF(VLOOKUP($B372,'[2] Current Investment Portfolios'!$C$1:$R$65536,10)="","",VLOOKUP($B372,'[2] Current Investment Portfolios'!$C$1:$R$65536,10,FALSE))</f>
        <v>#N/A</v>
      </c>
      <c r="G372" s="43" t="e">
        <f>IF(VLOOKUP($B372,'[2] Current Investment Portfolios'!$C$1:$R$65536,4)="","",VLOOKUP($B372,'[2] Current Investment Portfolios'!$C$1:$R$65536,4,FALSE))</f>
        <v>#N/A</v>
      </c>
      <c r="H372" s="43" t="e">
        <f>IF(VLOOKUP($B372,'[2] Current Investment Portfolios'!$C$1:$R$65536,11)="","",VLOOKUP($B372,'[2] Current Investment Portfolios'!$C$1:$R$65536,11,FALSE))</f>
        <v>#N/A</v>
      </c>
      <c r="I372" s="43" t="e">
        <f>IF(VLOOKUP($B372,'[2] Current Investment Portfolios'!$C$1:$R$65536,5)="","",VLOOKUP($B372,'[2] Current Investment Portfolios'!$C$1:$R$65536,5,FALSE))</f>
        <v>#N/A</v>
      </c>
      <c r="J372" s="43" t="e">
        <f>IF(VLOOKUP($B372,'[2] Current Investment Portfolios'!$C$1:$R$65536,12)="","",VLOOKUP($B372,'[2] Current Investment Portfolios'!$C$1:$R$65536,12,FALSE))</f>
        <v>#N/A</v>
      </c>
      <c r="K372" s="43" t="e">
        <f>IF(VLOOKUP($B372,'[2] Current Investment Portfolios'!$C$1:$R$65536,6)="","",VLOOKUP($B372,'[2] Current Investment Portfolios'!$C$1:$R$65536,6,FALSE))</f>
        <v>#N/A</v>
      </c>
      <c r="L372" s="43" t="e">
        <f>IF(VLOOKUP($B372,'[2] Current Investment Portfolios'!$C$1:$R$65536,13)="","",VLOOKUP($B372,'[2] Current Investment Portfolios'!$C$1:$R$65536,13,FALSE))</f>
        <v>#N/A</v>
      </c>
      <c r="M372" s="43" t="e">
        <f>IF(VLOOKUP($B372,'[2] Current Investment Portfolios'!$C$1:$R$65536,7)="","",VLOOKUP($B372,'[2] Current Investment Portfolios'!$C$1:$R$65536,7,FALSE))</f>
        <v>#N/A</v>
      </c>
      <c r="N372" s="43" t="e">
        <f>IF(VLOOKUP($B372,'[2] Current Investment Portfolios'!$C$1:$R$65536,14)="","",VLOOKUP($B372,'[2] Current Investment Portfolios'!$C$1:$R$65536,14,FALSE))</f>
        <v>#N/A</v>
      </c>
      <c r="O372" s="43" t="e">
        <f>IF(VLOOKUP($B372,'[2] Current Investment Portfolios'!$C$1:$R$65536,8)="","",VLOOKUP($B372,'[2] Current Investment Portfolios'!$C$1:$R$65536,8,FALSE))</f>
        <v>#N/A</v>
      </c>
      <c r="P372" s="43" t="e">
        <f>IF(VLOOKUP($B372,'[2] Current Investment Portfolios'!$C$1:$R$65536,15)="","",VLOOKUP($B372,'[2] Current Investment Portfolios'!$C$1:$R$65536,15,FALSE))</f>
        <v>#N/A</v>
      </c>
      <c r="Q372" s="43" t="e">
        <f>IF(VLOOKUP($B372,'[2] Current Investment Portfolios'!$C$1:$R$65536,9)="","",VLOOKUP($B372,'[2] Current Investment Portfolios'!$C$1:$R$65536,9,FALSE))</f>
        <v>#N/A</v>
      </c>
      <c r="R372" s="43" t="e">
        <f>IF(VLOOKUP($B372,'[2] Current Investment Portfolios'!$C$1:$R$65536,16)="","",VLOOKUP($B372,'[2] Current Investment Portfolios'!$C$1:$R$65536,16,FALSE))</f>
        <v>#N/A</v>
      </c>
      <c r="S372" s="29">
        <f>VLOOKUP(B372,'[1]BuySell Data'!$A:$E,5,FALSE)</f>
        <v>2E-3</v>
      </c>
      <c r="T372" s="27" t="str">
        <f>VLOOKUP(B372,'[1]Investment Managers'!$A:$B,2,FALSE)</f>
        <v>IOOF Investment Management Limited</v>
      </c>
    </row>
    <row r="373" spans="1:20" x14ac:dyDescent="0.25">
      <c r="A373" s="16" t="s">
        <v>1759</v>
      </c>
      <c r="B373" s="35" t="s">
        <v>1758</v>
      </c>
      <c r="C373" s="32" t="s">
        <v>873</v>
      </c>
      <c r="D373" s="29">
        <f>VLOOKUP(B373,'[1]ICR Data'!$A:$E,5,FALSE)</f>
        <v>9.8999999999999991E-3</v>
      </c>
      <c r="E373" s="43" t="str">
        <f>IF(VLOOKUP($B373,'[2] Current Investment Portfolios'!$C$1:$R$65536,3)="","",VLOOKUP($B373,'[2] Current Investment Portfolios'!$C$1:$R$65536,3,FALSE))</f>
        <v/>
      </c>
      <c r="F373" s="43" t="str">
        <f>IF(VLOOKUP($B373,'[2] Current Investment Portfolios'!$C$1:$R$65536,10)="","",VLOOKUP($B373,'[2] Current Investment Portfolios'!$C$1:$R$65536,10,FALSE))</f>
        <v/>
      </c>
      <c r="G373" s="43" t="str">
        <f>IF(VLOOKUP($B373,'[2] Current Investment Portfolios'!$C$1:$R$65536,4)="","",VLOOKUP($B373,'[2] Current Investment Portfolios'!$C$1:$R$65536,4,FALSE))</f>
        <v/>
      </c>
      <c r="H373" s="43" t="str">
        <f>IF(VLOOKUP($B373,'[2] Current Investment Portfolios'!$C$1:$R$65536,11)="","",VLOOKUP($B373,'[2] Current Investment Portfolios'!$C$1:$R$65536,11,FALSE))</f>
        <v/>
      </c>
      <c r="I373" s="43" t="str">
        <f>IF(VLOOKUP($B373,'[2] Current Investment Portfolios'!$C$1:$R$65536,5)="","",VLOOKUP($B373,'[2] Current Investment Portfolios'!$C$1:$R$65536,5,FALSE))</f>
        <v/>
      </c>
      <c r="J373" s="43" t="str">
        <f>IF(VLOOKUP($B373,'[2] Current Investment Portfolios'!$C$1:$R$65536,12)="","",VLOOKUP($B373,'[2] Current Investment Portfolios'!$C$1:$R$65536,12,FALSE))</f>
        <v/>
      </c>
      <c r="K373" s="43" t="str">
        <f>IF(VLOOKUP($B373,'[2] Current Investment Portfolios'!$C$1:$R$65536,6)="","",VLOOKUP($B373,'[2] Current Investment Portfolios'!$C$1:$R$65536,6,FALSE))</f>
        <v/>
      </c>
      <c r="L373" s="43" t="str">
        <f>IF(VLOOKUP($B373,'[2] Current Investment Portfolios'!$C$1:$R$65536,13)="","",VLOOKUP($B373,'[2] Current Investment Portfolios'!$C$1:$R$65536,13,FALSE))</f>
        <v/>
      </c>
      <c r="M373" s="43" t="str">
        <f>IF(VLOOKUP($B373,'[2] Current Investment Portfolios'!$C$1:$R$65536,7)="","",VLOOKUP($B373,'[2] Current Investment Portfolios'!$C$1:$R$65536,7,FALSE))</f>
        <v/>
      </c>
      <c r="N373" s="43" t="str">
        <f>IF(VLOOKUP($B373,'[2] Current Investment Portfolios'!$C$1:$R$65536,14)="","",VLOOKUP($B373,'[2] Current Investment Portfolios'!$C$1:$R$65536,14,FALSE))</f>
        <v/>
      </c>
      <c r="O373" s="43" t="str">
        <f>IF(VLOOKUP($B373,'[2] Current Investment Portfolios'!$C$1:$R$65536,8)="","",VLOOKUP($B373,'[2] Current Investment Portfolios'!$C$1:$R$65536,8,FALSE))</f>
        <v/>
      </c>
      <c r="P373" s="43" t="str">
        <f>IF(VLOOKUP($B373,'[2] Current Investment Portfolios'!$C$1:$R$65536,15)="","",VLOOKUP($B373,'[2] Current Investment Portfolios'!$C$1:$R$65536,15,FALSE))</f>
        <v/>
      </c>
      <c r="Q373" s="43" t="str">
        <f>IF(VLOOKUP($B373,'[2] Current Investment Portfolios'!$C$1:$R$65536,9)="","",VLOOKUP($B373,'[2] Current Investment Portfolios'!$C$1:$R$65536,9,FALSE))</f>
        <v/>
      </c>
      <c r="R373" s="43" t="str">
        <f>IF(VLOOKUP($B373,'[2] Current Investment Portfolios'!$C$1:$R$65536,16)="","",VLOOKUP($B373,'[2] Current Investment Portfolios'!$C$1:$R$65536,16,FALSE))</f>
        <v/>
      </c>
      <c r="S373" s="29">
        <f>VLOOKUP(B373,'[1]BuySell Data'!$A:$E,5,FALSE)</f>
        <v>2E-3</v>
      </c>
      <c r="T373" s="27" t="str">
        <f>VLOOKUP(B373,'[1]Investment Managers'!$A:$B,2,FALSE)</f>
        <v>Intermede Investment Partners Ltd</v>
      </c>
    </row>
    <row r="374" spans="1:20" x14ac:dyDescent="0.25">
      <c r="A374" s="30" t="s">
        <v>470</v>
      </c>
      <c r="B374" s="35" t="s">
        <v>246</v>
      </c>
      <c r="C374" s="32" t="s">
        <v>873</v>
      </c>
      <c r="D374" s="29">
        <f>VLOOKUP(B374,'[1]ICR Data'!$A:$E,5,FALSE)</f>
        <v>9.8999999999999991E-3</v>
      </c>
      <c r="E374" s="43" t="e">
        <f>IF(VLOOKUP($B374,'[2] Current Investment Portfolios'!$C$1:$R$65536,3)="","",VLOOKUP($B374,'[2] Current Investment Portfolios'!$C$1:$R$65536,3,FALSE))</f>
        <v>#N/A</v>
      </c>
      <c r="F374" s="43" t="e">
        <f>IF(VLOOKUP($B374,'[2] Current Investment Portfolios'!$C$1:$R$65536,10)="","",VLOOKUP($B374,'[2] Current Investment Portfolios'!$C$1:$R$65536,10,FALSE))</f>
        <v>#N/A</v>
      </c>
      <c r="G374" s="43" t="e">
        <f>IF(VLOOKUP($B374,'[2] Current Investment Portfolios'!$C$1:$R$65536,4)="","",VLOOKUP($B374,'[2] Current Investment Portfolios'!$C$1:$R$65536,4,FALSE))</f>
        <v>#N/A</v>
      </c>
      <c r="H374" s="43" t="e">
        <f>IF(VLOOKUP($B374,'[2] Current Investment Portfolios'!$C$1:$R$65536,11)="","",VLOOKUP($B374,'[2] Current Investment Portfolios'!$C$1:$R$65536,11,FALSE))</f>
        <v>#N/A</v>
      </c>
      <c r="I374" s="43" t="e">
        <f>IF(VLOOKUP($B374,'[2] Current Investment Portfolios'!$C$1:$R$65536,5)="","",VLOOKUP($B374,'[2] Current Investment Portfolios'!$C$1:$R$65536,5,FALSE))</f>
        <v>#N/A</v>
      </c>
      <c r="J374" s="43" t="e">
        <f>IF(VLOOKUP($B374,'[2] Current Investment Portfolios'!$C$1:$R$65536,12)="","",VLOOKUP($B374,'[2] Current Investment Portfolios'!$C$1:$R$65536,12,FALSE))</f>
        <v>#N/A</v>
      </c>
      <c r="K374" s="43" t="e">
        <f>IF(VLOOKUP($B374,'[2] Current Investment Portfolios'!$C$1:$R$65536,6)="","",VLOOKUP($B374,'[2] Current Investment Portfolios'!$C$1:$R$65536,6,FALSE))</f>
        <v>#N/A</v>
      </c>
      <c r="L374" s="43" t="e">
        <f>IF(VLOOKUP($B374,'[2] Current Investment Portfolios'!$C$1:$R$65536,13)="","",VLOOKUP($B374,'[2] Current Investment Portfolios'!$C$1:$R$65536,13,FALSE))</f>
        <v>#N/A</v>
      </c>
      <c r="M374" s="43" t="e">
        <f>IF(VLOOKUP($B374,'[2] Current Investment Portfolios'!$C$1:$R$65536,7)="","",VLOOKUP($B374,'[2] Current Investment Portfolios'!$C$1:$R$65536,7,FALSE))</f>
        <v>#N/A</v>
      </c>
      <c r="N374" s="43" t="e">
        <f>IF(VLOOKUP($B374,'[2] Current Investment Portfolios'!$C$1:$R$65536,14)="","",VLOOKUP($B374,'[2] Current Investment Portfolios'!$C$1:$R$65536,14,FALSE))</f>
        <v>#N/A</v>
      </c>
      <c r="O374" s="43" t="e">
        <f>IF(VLOOKUP($B374,'[2] Current Investment Portfolios'!$C$1:$R$65536,8)="","",VLOOKUP($B374,'[2] Current Investment Portfolios'!$C$1:$R$65536,8,FALSE))</f>
        <v>#N/A</v>
      </c>
      <c r="P374" s="43" t="e">
        <f>IF(VLOOKUP($B374,'[2] Current Investment Portfolios'!$C$1:$R$65536,15)="","",VLOOKUP($B374,'[2] Current Investment Portfolios'!$C$1:$R$65536,15,FALSE))</f>
        <v>#N/A</v>
      </c>
      <c r="Q374" s="43" t="e">
        <f>IF(VLOOKUP($B374,'[2] Current Investment Portfolios'!$C$1:$R$65536,9)="","",VLOOKUP($B374,'[2] Current Investment Portfolios'!$C$1:$R$65536,9,FALSE))</f>
        <v>#N/A</v>
      </c>
      <c r="R374" s="43" t="e">
        <f>IF(VLOOKUP($B374,'[2] Current Investment Portfolios'!$C$1:$R$65536,16)="","",VLOOKUP($B374,'[2] Current Investment Portfolios'!$C$1:$R$65536,16,FALSE))</f>
        <v>#N/A</v>
      </c>
      <c r="S374" s="29">
        <f>VLOOKUP(B374,'[1]BuySell Data'!$A:$E,5,FALSE)</f>
        <v>3.0000000000000001E-3</v>
      </c>
      <c r="T374" s="27" t="str">
        <f>VLOOKUP(B374,'[1]Investment Managers'!$A:$B,2,FALSE)</f>
        <v>Global Thematic Partners, LLC</v>
      </c>
    </row>
    <row r="375" spans="1:20" x14ac:dyDescent="0.25">
      <c r="A375" s="30" t="s">
        <v>1508</v>
      </c>
      <c r="B375" s="35" t="s">
        <v>1494</v>
      </c>
      <c r="C375" s="32" t="s">
        <v>873</v>
      </c>
      <c r="D375" s="29">
        <f>VLOOKUP(B375,'[1]ICR Data'!$A:$E,5,FALSE)</f>
        <v>2.5500000000000002E-2</v>
      </c>
      <c r="E375" s="43" t="e">
        <f>IF(VLOOKUP($B375,'[2] Current Investment Portfolios'!$C$1:$R$65536,3)="","",VLOOKUP($B375,'[2] Current Investment Portfolios'!$C$1:$R$65536,3,FALSE))</f>
        <v>#N/A</v>
      </c>
      <c r="F375" s="43" t="e">
        <f>IF(VLOOKUP($B375,'[2] Current Investment Portfolios'!$C$1:$R$65536,10)="","",VLOOKUP($B375,'[2] Current Investment Portfolios'!$C$1:$R$65536,10,FALSE))</f>
        <v>#N/A</v>
      </c>
      <c r="G375" s="43" t="e">
        <f>IF(VLOOKUP($B375,'[2] Current Investment Portfolios'!$C$1:$R$65536,4)="","",VLOOKUP($B375,'[2] Current Investment Portfolios'!$C$1:$R$65536,4,FALSE))</f>
        <v>#N/A</v>
      </c>
      <c r="H375" s="43" t="e">
        <f>IF(VLOOKUP($B375,'[2] Current Investment Portfolios'!$C$1:$R$65536,11)="","",VLOOKUP($B375,'[2] Current Investment Portfolios'!$C$1:$R$65536,11,FALSE))</f>
        <v>#N/A</v>
      </c>
      <c r="I375" s="43" t="e">
        <f>IF(VLOOKUP($B375,'[2] Current Investment Portfolios'!$C$1:$R$65536,5)="","",VLOOKUP($B375,'[2] Current Investment Portfolios'!$C$1:$R$65536,5,FALSE))</f>
        <v>#N/A</v>
      </c>
      <c r="J375" s="43" t="e">
        <f>IF(VLOOKUP($B375,'[2] Current Investment Portfolios'!$C$1:$R$65536,12)="","",VLOOKUP($B375,'[2] Current Investment Portfolios'!$C$1:$R$65536,12,FALSE))</f>
        <v>#N/A</v>
      </c>
      <c r="K375" s="43" t="e">
        <f>IF(VLOOKUP($B375,'[2] Current Investment Portfolios'!$C$1:$R$65536,6)="","",VLOOKUP($B375,'[2] Current Investment Portfolios'!$C$1:$R$65536,6,FALSE))</f>
        <v>#N/A</v>
      </c>
      <c r="L375" s="43" t="e">
        <f>IF(VLOOKUP($B375,'[2] Current Investment Portfolios'!$C$1:$R$65536,13)="","",VLOOKUP($B375,'[2] Current Investment Portfolios'!$C$1:$R$65536,13,FALSE))</f>
        <v>#N/A</v>
      </c>
      <c r="M375" s="43" t="e">
        <f>IF(VLOOKUP($B375,'[2] Current Investment Portfolios'!$C$1:$R$65536,7)="","",VLOOKUP($B375,'[2] Current Investment Portfolios'!$C$1:$R$65536,7,FALSE))</f>
        <v>#N/A</v>
      </c>
      <c r="N375" s="43" t="e">
        <f>IF(VLOOKUP($B375,'[2] Current Investment Portfolios'!$C$1:$R$65536,14)="","",VLOOKUP($B375,'[2] Current Investment Portfolios'!$C$1:$R$65536,14,FALSE))</f>
        <v>#N/A</v>
      </c>
      <c r="O375" s="43" t="e">
        <f>IF(VLOOKUP($B375,'[2] Current Investment Portfolios'!$C$1:$R$65536,8)="","",VLOOKUP($B375,'[2] Current Investment Portfolios'!$C$1:$R$65536,8,FALSE))</f>
        <v>#N/A</v>
      </c>
      <c r="P375" s="43" t="e">
        <f>IF(VLOOKUP($B375,'[2] Current Investment Portfolios'!$C$1:$R$65536,15)="","",VLOOKUP($B375,'[2] Current Investment Portfolios'!$C$1:$R$65536,15,FALSE))</f>
        <v>#N/A</v>
      </c>
      <c r="Q375" s="43" t="e">
        <f>IF(VLOOKUP($B375,'[2] Current Investment Portfolios'!$C$1:$R$65536,9)="","",VLOOKUP($B375,'[2] Current Investment Portfolios'!$C$1:$R$65536,9,FALSE))</f>
        <v>#N/A</v>
      </c>
      <c r="R375" s="43" t="e">
        <f>IF(VLOOKUP($B375,'[2] Current Investment Portfolios'!$C$1:$R$65536,16)="","",VLOOKUP($B375,'[2] Current Investment Portfolios'!$C$1:$R$65536,16,FALSE))</f>
        <v>#N/A</v>
      </c>
      <c r="S375" s="29">
        <f>VLOOKUP(B375,'[1]BuySell Data'!$A:$E,5,FALSE)</f>
        <v>5.0000000000000001E-3</v>
      </c>
      <c r="T375" s="27" t="str">
        <f>VLOOKUP(B375,'[1]Investment Managers'!$A:$B,2,FALSE)</f>
        <v>Loftus Peak Pty Limited</v>
      </c>
    </row>
    <row r="376" spans="1:20" x14ac:dyDescent="0.25">
      <c r="A376" s="16" t="s">
        <v>125</v>
      </c>
      <c r="B376" s="35" t="s">
        <v>126</v>
      </c>
      <c r="C376" s="32" t="s">
        <v>873</v>
      </c>
      <c r="D376" s="29">
        <f>VLOOKUP(B376,'[1]ICR Data'!$A:$E,5,FALSE)</f>
        <v>1.4000000000000002E-2</v>
      </c>
      <c r="E376" s="43" t="e">
        <f>IF(VLOOKUP($B376,'[2] Current Investment Portfolios'!$C$1:$R$65536,3)="","",VLOOKUP($B376,'[2] Current Investment Portfolios'!$C$1:$R$65536,3,FALSE))</f>
        <v>#N/A</v>
      </c>
      <c r="F376" s="43" t="e">
        <f>IF(VLOOKUP($B376,'[2] Current Investment Portfolios'!$C$1:$R$65536,10)="","",VLOOKUP($B376,'[2] Current Investment Portfolios'!$C$1:$R$65536,10,FALSE))</f>
        <v>#N/A</v>
      </c>
      <c r="G376" s="43" t="e">
        <f>IF(VLOOKUP($B376,'[2] Current Investment Portfolios'!$C$1:$R$65536,4)="","",VLOOKUP($B376,'[2] Current Investment Portfolios'!$C$1:$R$65536,4,FALSE))</f>
        <v>#N/A</v>
      </c>
      <c r="H376" s="43" t="e">
        <f>IF(VLOOKUP($B376,'[2] Current Investment Portfolios'!$C$1:$R$65536,11)="","",VLOOKUP($B376,'[2] Current Investment Portfolios'!$C$1:$R$65536,11,FALSE))</f>
        <v>#N/A</v>
      </c>
      <c r="I376" s="43" t="e">
        <f>IF(VLOOKUP($B376,'[2] Current Investment Portfolios'!$C$1:$R$65536,5)="","",VLOOKUP($B376,'[2] Current Investment Portfolios'!$C$1:$R$65536,5,FALSE))</f>
        <v>#N/A</v>
      </c>
      <c r="J376" s="43" t="e">
        <f>IF(VLOOKUP($B376,'[2] Current Investment Portfolios'!$C$1:$R$65536,12)="","",VLOOKUP($B376,'[2] Current Investment Portfolios'!$C$1:$R$65536,12,FALSE))</f>
        <v>#N/A</v>
      </c>
      <c r="K376" s="43" t="e">
        <f>IF(VLOOKUP($B376,'[2] Current Investment Portfolios'!$C$1:$R$65536,6)="","",VLOOKUP($B376,'[2] Current Investment Portfolios'!$C$1:$R$65536,6,FALSE))</f>
        <v>#N/A</v>
      </c>
      <c r="L376" s="43" t="e">
        <f>IF(VLOOKUP($B376,'[2] Current Investment Portfolios'!$C$1:$R$65536,13)="","",VLOOKUP($B376,'[2] Current Investment Portfolios'!$C$1:$R$65536,13,FALSE))</f>
        <v>#N/A</v>
      </c>
      <c r="M376" s="43" t="e">
        <f>IF(VLOOKUP($B376,'[2] Current Investment Portfolios'!$C$1:$R$65536,7)="","",VLOOKUP($B376,'[2] Current Investment Portfolios'!$C$1:$R$65536,7,FALSE))</f>
        <v>#N/A</v>
      </c>
      <c r="N376" s="43" t="e">
        <f>IF(VLOOKUP($B376,'[2] Current Investment Portfolios'!$C$1:$R$65536,14)="","",VLOOKUP($B376,'[2] Current Investment Portfolios'!$C$1:$R$65536,14,FALSE))</f>
        <v>#N/A</v>
      </c>
      <c r="O376" s="43" t="e">
        <f>IF(VLOOKUP($B376,'[2] Current Investment Portfolios'!$C$1:$R$65536,8)="","",VLOOKUP($B376,'[2] Current Investment Portfolios'!$C$1:$R$65536,8,FALSE))</f>
        <v>#N/A</v>
      </c>
      <c r="P376" s="43" t="e">
        <f>IF(VLOOKUP($B376,'[2] Current Investment Portfolios'!$C$1:$R$65536,15)="","",VLOOKUP($B376,'[2] Current Investment Portfolios'!$C$1:$R$65536,15,FALSE))</f>
        <v>#N/A</v>
      </c>
      <c r="Q376" s="43" t="e">
        <f>IF(VLOOKUP($B376,'[2] Current Investment Portfolios'!$C$1:$R$65536,9)="","",VLOOKUP($B376,'[2] Current Investment Portfolios'!$C$1:$R$65536,9,FALSE))</f>
        <v>#N/A</v>
      </c>
      <c r="R376" s="43" t="e">
        <f>IF(VLOOKUP($B376,'[2] Current Investment Portfolios'!$C$1:$R$65536,16)="","",VLOOKUP($B376,'[2] Current Investment Portfolios'!$C$1:$R$65536,16,FALSE))</f>
        <v>#N/A</v>
      </c>
      <c r="S376" s="29">
        <f>VLOOKUP(B376,'[1]BuySell Data'!$A:$E,5,FALSE)</f>
        <v>1.4000000000000002E-3</v>
      </c>
      <c r="T376" s="27" t="str">
        <f>VLOOKUP(B376,'[1]Investment Managers'!$A:$B,2,FALSE)</f>
        <v>Magellan Asset Management Limited</v>
      </c>
    </row>
    <row r="377" spans="1:20" x14ac:dyDescent="0.25">
      <c r="A377" s="16" t="s">
        <v>285</v>
      </c>
      <c r="B377" s="35" t="s">
        <v>96</v>
      </c>
      <c r="C377" s="32" t="s">
        <v>873</v>
      </c>
      <c r="D377" s="29">
        <f>VLOOKUP(B377,'[1]ICR Data'!$A:$E,5,FALSE)</f>
        <v>7.7000000000000002E-3</v>
      </c>
      <c r="E377" s="43" t="e">
        <f>IF(VLOOKUP($B377,'[2] Current Investment Portfolios'!$C$1:$R$65536,3)="","",VLOOKUP($B377,'[2] Current Investment Portfolios'!$C$1:$R$65536,3,FALSE))</f>
        <v>#N/A</v>
      </c>
      <c r="F377" s="43" t="e">
        <f>IF(VLOOKUP($B377,'[2] Current Investment Portfolios'!$C$1:$R$65536,10)="","",VLOOKUP($B377,'[2] Current Investment Portfolios'!$C$1:$R$65536,10,FALSE))</f>
        <v>#N/A</v>
      </c>
      <c r="G377" s="43" t="e">
        <f>IF(VLOOKUP($B377,'[2] Current Investment Portfolios'!$C$1:$R$65536,4)="","",VLOOKUP($B377,'[2] Current Investment Portfolios'!$C$1:$R$65536,4,FALSE))</f>
        <v>#N/A</v>
      </c>
      <c r="H377" s="43" t="e">
        <f>IF(VLOOKUP($B377,'[2] Current Investment Portfolios'!$C$1:$R$65536,11)="","",VLOOKUP($B377,'[2] Current Investment Portfolios'!$C$1:$R$65536,11,FALSE))</f>
        <v>#N/A</v>
      </c>
      <c r="I377" s="43" t="e">
        <f>IF(VLOOKUP($B377,'[2] Current Investment Portfolios'!$C$1:$R$65536,5)="","",VLOOKUP($B377,'[2] Current Investment Portfolios'!$C$1:$R$65536,5,FALSE))</f>
        <v>#N/A</v>
      </c>
      <c r="J377" s="43" t="e">
        <f>IF(VLOOKUP($B377,'[2] Current Investment Portfolios'!$C$1:$R$65536,12)="","",VLOOKUP($B377,'[2] Current Investment Portfolios'!$C$1:$R$65536,12,FALSE))</f>
        <v>#N/A</v>
      </c>
      <c r="K377" s="43" t="e">
        <f>IF(VLOOKUP($B377,'[2] Current Investment Portfolios'!$C$1:$R$65536,6)="","",VLOOKUP($B377,'[2] Current Investment Portfolios'!$C$1:$R$65536,6,FALSE))</f>
        <v>#N/A</v>
      </c>
      <c r="L377" s="43" t="e">
        <f>IF(VLOOKUP($B377,'[2] Current Investment Portfolios'!$C$1:$R$65536,13)="","",VLOOKUP($B377,'[2] Current Investment Portfolios'!$C$1:$R$65536,13,FALSE))</f>
        <v>#N/A</v>
      </c>
      <c r="M377" s="43" t="e">
        <f>IF(VLOOKUP($B377,'[2] Current Investment Portfolios'!$C$1:$R$65536,7)="","",VLOOKUP($B377,'[2] Current Investment Portfolios'!$C$1:$R$65536,7,FALSE))</f>
        <v>#N/A</v>
      </c>
      <c r="N377" s="43" t="e">
        <f>IF(VLOOKUP($B377,'[2] Current Investment Portfolios'!$C$1:$R$65536,14)="","",VLOOKUP($B377,'[2] Current Investment Portfolios'!$C$1:$R$65536,14,FALSE))</f>
        <v>#N/A</v>
      </c>
      <c r="O377" s="43" t="e">
        <f>IF(VLOOKUP($B377,'[2] Current Investment Portfolios'!$C$1:$R$65536,8)="","",VLOOKUP($B377,'[2] Current Investment Portfolios'!$C$1:$R$65536,8,FALSE))</f>
        <v>#N/A</v>
      </c>
      <c r="P377" s="43" t="e">
        <f>IF(VLOOKUP($B377,'[2] Current Investment Portfolios'!$C$1:$R$65536,15)="","",VLOOKUP($B377,'[2] Current Investment Portfolios'!$C$1:$R$65536,15,FALSE))</f>
        <v>#N/A</v>
      </c>
      <c r="Q377" s="43" t="e">
        <f>IF(VLOOKUP($B377,'[2] Current Investment Portfolios'!$C$1:$R$65536,9)="","",VLOOKUP($B377,'[2] Current Investment Portfolios'!$C$1:$R$65536,9,FALSE))</f>
        <v>#N/A</v>
      </c>
      <c r="R377" s="43" t="e">
        <f>IF(VLOOKUP($B377,'[2] Current Investment Portfolios'!$C$1:$R$65536,16)="","",VLOOKUP($B377,'[2] Current Investment Portfolios'!$C$1:$R$65536,16,FALSE))</f>
        <v>#N/A</v>
      </c>
      <c r="S377" s="29">
        <f>VLOOKUP(B377,'[1]BuySell Data'!$A:$E,5,FALSE)</f>
        <v>3.0000000000000001E-3</v>
      </c>
      <c r="T377" s="27" t="str">
        <f>VLOOKUP(B377,'[1]Investment Managers'!$A:$B,2,FALSE)</f>
        <v>MFS Investment Management</v>
      </c>
    </row>
    <row r="378" spans="1:20" x14ac:dyDescent="0.25">
      <c r="A378" s="162" t="s">
        <v>1278</v>
      </c>
      <c r="B378" s="172" t="s">
        <v>1270</v>
      </c>
      <c r="C378" s="32" t="s">
        <v>873</v>
      </c>
      <c r="D378" s="29">
        <f>VLOOKUP(B378,'[1]ICR Data'!$A:$E,5,FALSE)</f>
        <v>1.1000000000000001E-2</v>
      </c>
      <c r="E378" s="43" t="str">
        <f>IF(VLOOKUP($B378,'[2] Current Investment Portfolios'!$C$1:$R$65536,3)="","",VLOOKUP($B378,'[2] Current Investment Portfolios'!$C$1:$R$65536,3,FALSE))</f>
        <v/>
      </c>
      <c r="F378" s="43" t="str">
        <f>IF(VLOOKUP($B378,'[2] Current Investment Portfolios'!$C$1:$R$65536,10)="","",VLOOKUP($B378,'[2] Current Investment Portfolios'!$C$1:$R$65536,10,FALSE))</f>
        <v/>
      </c>
      <c r="G378" s="43" t="str">
        <f>IF(VLOOKUP($B378,'[2] Current Investment Portfolios'!$C$1:$R$65536,4)="","",VLOOKUP($B378,'[2] Current Investment Portfolios'!$C$1:$R$65536,4,FALSE))</f>
        <v/>
      </c>
      <c r="H378" s="43" t="str">
        <f>IF(VLOOKUP($B378,'[2] Current Investment Portfolios'!$C$1:$R$65536,11)="","",VLOOKUP($B378,'[2] Current Investment Portfolios'!$C$1:$R$65536,11,FALSE))</f>
        <v/>
      </c>
      <c r="I378" s="43" t="str">
        <f>IF(VLOOKUP($B378,'[2] Current Investment Portfolios'!$C$1:$R$65536,5)="","",VLOOKUP($B378,'[2] Current Investment Portfolios'!$C$1:$R$65536,5,FALSE))</f>
        <v/>
      </c>
      <c r="J378" s="43" t="str">
        <f>IF(VLOOKUP($B378,'[2] Current Investment Portfolios'!$C$1:$R$65536,12)="","",VLOOKUP($B378,'[2] Current Investment Portfolios'!$C$1:$R$65536,12,FALSE))</f>
        <v/>
      </c>
      <c r="K378" s="43" t="str">
        <f>IF(VLOOKUP($B378,'[2] Current Investment Portfolios'!$C$1:$R$65536,6)="","",VLOOKUP($B378,'[2] Current Investment Portfolios'!$C$1:$R$65536,6,FALSE))</f>
        <v/>
      </c>
      <c r="L378" s="43" t="str">
        <f>IF(VLOOKUP($B378,'[2] Current Investment Portfolios'!$C$1:$R$65536,13)="","",VLOOKUP($B378,'[2] Current Investment Portfolios'!$C$1:$R$65536,13,FALSE))</f>
        <v/>
      </c>
      <c r="M378" s="43" t="str">
        <f>IF(VLOOKUP($B378,'[2] Current Investment Portfolios'!$C$1:$R$65536,7)="","",VLOOKUP($B378,'[2] Current Investment Portfolios'!$C$1:$R$65536,7,FALSE))</f>
        <v/>
      </c>
      <c r="N378" s="43" t="str">
        <f>IF(VLOOKUP($B378,'[2] Current Investment Portfolios'!$C$1:$R$65536,14)="","",VLOOKUP($B378,'[2] Current Investment Portfolios'!$C$1:$R$65536,14,FALSE))</f>
        <v/>
      </c>
      <c r="O378" s="43" t="str">
        <f>IF(VLOOKUP($B378,'[2] Current Investment Portfolios'!$C$1:$R$65536,8)="","",VLOOKUP($B378,'[2] Current Investment Portfolios'!$C$1:$R$65536,8,FALSE))</f>
        <v/>
      </c>
      <c r="P378" s="43" t="str">
        <f>IF(VLOOKUP($B378,'[2] Current Investment Portfolios'!$C$1:$R$65536,15)="","",VLOOKUP($B378,'[2] Current Investment Portfolios'!$C$1:$R$65536,15,FALSE))</f>
        <v/>
      </c>
      <c r="Q378" s="43" t="str">
        <f>IF(VLOOKUP($B378,'[2] Current Investment Portfolios'!$C$1:$R$65536,9)="","",VLOOKUP($B378,'[2] Current Investment Portfolios'!$C$1:$R$65536,9,FALSE))</f>
        <v/>
      </c>
      <c r="R378" s="43" t="str">
        <f>IF(VLOOKUP($B378,'[2] Current Investment Portfolios'!$C$1:$R$65536,16)="","",VLOOKUP($B378,'[2] Current Investment Portfolios'!$C$1:$R$65536,16,FALSE))</f>
        <v/>
      </c>
      <c r="S378" s="29">
        <f>VLOOKUP(B378,'[1]BuySell Data'!$A:$E,5,FALSE)</f>
        <v>5.0000000000000001E-3</v>
      </c>
      <c r="T378" s="27" t="str">
        <f>VLOOKUP(B378,'[1]Investment Managers'!$A:$B,2,FALSE)</f>
        <v>Nanuk Asset Management Pty Limited</v>
      </c>
    </row>
    <row r="379" spans="1:20" x14ac:dyDescent="0.25">
      <c r="A379" s="16" t="s">
        <v>347</v>
      </c>
      <c r="B379" s="35" t="s">
        <v>349</v>
      </c>
      <c r="C379" s="32" t="s">
        <v>873</v>
      </c>
      <c r="D379" s="29">
        <f>VLOOKUP(B379,'[1]ICR Data'!$A:$E,5,FALSE)</f>
        <v>9.1000000000000004E-3</v>
      </c>
      <c r="E379" s="43" t="e">
        <f>IF(VLOOKUP($B379,'[2] Current Investment Portfolios'!$C$1:$R$65536,3)="","",VLOOKUP($B379,'[2] Current Investment Portfolios'!$C$1:$R$65536,3,FALSE))</f>
        <v>#N/A</v>
      </c>
      <c r="F379" s="43" t="e">
        <f>IF(VLOOKUP($B379,'[2] Current Investment Portfolios'!$C$1:$R$65536,10)="","",VLOOKUP($B379,'[2] Current Investment Portfolios'!$C$1:$R$65536,10,FALSE))</f>
        <v>#N/A</v>
      </c>
      <c r="G379" s="43" t="e">
        <f>IF(VLOOKUP($B379,'[2] Current Investment Portfolios'!$C$1:$R$65536,4)="","",VLOOKUP($B379,'[2] Current Investment Portfolios'!$C$1:$R$65536,4,FALSE))</f>
        <v>#N/A</v>
      </c>
      <c r="H379" s="43" t="e">
        <f>IF(VLOOKUP($B379,'[2] Current Investment Portfolios'!$C$1:$R$65536,11)="","",VLOOKUP($B379,'[2] Current Investment Portfolios'!$C$1:$R$65536,11,FALSE))</f>
        <v>#N/A</v>
      </c>
      <c r="I379" s="43" t="e">
        <f>IF(VLOOKUP($B379,'[2] Current Investment Portfolios'!$C$1:$R$65536,5)="","",VLOOKUP($B379,'[2] Current Investment Portfolios'!$C$1:$R$65536,5,FALSE))</f>
        <v>#N/A</v>
      </c>
      <c r="J379" s="43" t="e">
        <f>IF(VLOOKUP($B379,'[2] Current Investment Portfolios'!$C$1:$R$65536,12)="","",VLOOKUP($B379,'[2] Current Investment Portfolios'!$C$1:$R$65536,12,FALSE))</f>
        <v>#N/A</v>
      </c>
      <c r="K379" s="43" t="e">
        <f>IF(VLOOKUP($B379,'[2] Current Investment Portfolios'!$C$1:$R$65536,6)="","",VLOOKUP($B379,'[2] Current Investment Portfolios'!$C$1:$R$65536,6,FALSE))</f>
        <v>#N/A</v>
      </c>
      <c r="L379" s="43" t="e">
        <f>IF(VLOOKUP($B379,'[2] Current Investment Portfolios'!$C$1:$R$65536,13)="","",VLOOKUP($B379,'[2] Current Investment Portfolios'!$C$1:$R$65536,13,FALSE))</f>
        <v>#N/A</v>
      </c>
      <c r="M379" s="43" t="e">
        <f>IF(VLOOKUP($B379,'[2] Current Investment Portfolios'!$C$1:$R$65536,7)="","",VLOOKUP($B379,'[2] Current Investment Portfolios'!$C$1:$R$65536,7,FALSE))</f>
        <v>#N/A</v>
      </c>
      <c r="N379" s="43" t="e">
        <f>IF(VLOOKUP($B379,'[2] Current Investment Portfolios'!$C$1:$R$65536,14)="","",VLOOKUP($B379,'[2] Current Investment Portfolios'!$C$1:$R$65536,14,FALSE))</f>
        <v>#N/A</v>
      </c>
      <c r="O379" s="43" t="e">
        <f>IF(VLOOKUP($B379,'[2] Current Investment Portfolios'!$C$1:$R$65536,8)="","",VLOOKUP($B379,'[2] Current Investment Portfolios'!$C$1:$R$65536,8,FALSE))</f>
        <v>#N/A</v>
      </c>
      <c r="P379" s="43" t="e">
        <f>IF(VLOOKUP($B379,'[2] Current Investment Portfolios'!$C$1:$R$65536,15)="","",VLOOKUP($B379,'[2] Current Investment Portfolios'!$C$1:$R$65536,15,FALSE))</f>
        <v>#N/A</v>
      </c>
      <c r="Q379" s="43" t="e">
        <f>IF(VLOOKUP($B379,'[2] Current Investment Portfolios'!$C$1:$R$65536,9)="","",VLOOKUP($B379,'[2] Current Investment Portfolios'!$C$1:$R$65536,9,FALSE))</f>
        <v>#N/A</v>
      </c>
      <c r="R379" s="43" t="e">
        <f>IF(VLOOKUP($B379,'[2] Current Investment Portfolios'!$C$1:$R$65536,16)="","",VLOOKUP($B379,'[2] Current Investment Portfolios'!$C$1:$R$65536,16,FALSE))</f>
        <v>#N/A</v>
      </c>
      <c r="S379" s="29" t="e">
        <f>VLOOKUP(B379,'[1]BuySell Data'!$A:$E,5,FALSE)</f>
        <v>#N/A</v>
      </c>
      <c r="T379" s="27" t="str">
        <f>VLOOKUP(B379,'[1]Investment Managers'!$A:$B,2,FALSE)</f>
        <v>Optimix Investment Management Limited</v>
      </c>
    </row>
    <row r="380" spans="1:20" x14ac:dyDescent="0.25">
      <c r="A380" s="16" t="s">
        <v>1239</v>
      </c>
      <c r="B380" s="35" t="s">
        <v>1232</v>
      </c>
      <c r="C380" s="32" t="s">
        <v>873</v>
      </c>
      <c r="D380" s="29">
        <f>VLOOKUP(B380,'[1]ICR Data'!$A:$E,5,FALSE)</f>
        <v>1.0700000000000001E-2</v>
      </c>
      <c r="E380" s="43" t="str">
        <f>IF(VLOOKUP($B380,'[2] Current Investment Portfolios'!$C$1:$R$65536,3)="","",VLOOKUP($B380,'[2] Current Investment Portfolios'!$C$1:$R$65536,3,FALSE))</f>
        <v/>
      </c>
      <c r="F380" s="43" t="str">
        <f>IF(VLOOKUP($B380,'[2] Current Investment Portfolios'!$C$1:$R$65536,10)="","",VLOOKUP($B380,'[2] Current Investment Portfolios'!$C$1:$R$65536,10,FALSE))</f>
        <v/>
      </c>
      <c r="G380" s="43" t="str">
        <f>IF(VLOOKUP($B380,'[2] Current Investment Portfolios'!$C$1:$R$65536,4)="","",VLOOKUP($B380,'[2] Current Investment Portfolios'!$C$1:$R$65536,4,FALSE))</f>
        <v/>
      </c>
      <c r="H380" s="43" t="str">
        <f>IF(VLOOKUP($B380,'[2] Current Investment Portfolios'!$C$1:$R$65536,11)="","",VLOOKUP($B380,'[2] Current Investment Portfolios'!$C$1:$R$65536,11,FALSE))</f>
        <v/>
      </c>
      <c r="I380" s="43" t="str">
        <f>IF(VLOOKUP($B380,'[2] Current Investment Portfolios'!$C$1:$R$65536,5)="","",VLOOKUP($B380,'[2] Current Investment Portfolios'!$C$1:$R$65536,5,FALSE))</f>
        <v/>
      </c>
      <c r="J380" s="43" t="str">
        <f>IF(VLOOKUP($B380,'[2] Current Investment Portfolios'!$C$1:$R$65536,12)="","",VLOOKUP($B380,'[2] Current Investment Portfolios'!$C$1:$R$65536,12,FALSE))</f>
        <v/>
      </c>
      <c r="K380" s="43" t="str">
        <f>IF(VLOOKUP($B380,'[2] Current Investment Portfolios'!$C$1:$R$65536,6)="","",VLOOKUP($B380,'[2] Current Investment Portfolios'!$C$1:$R$65536,6,FALSE))</f>
        <v/>
      </c>
      <c r="L380" s="43" t="str">
        <f>IF(VLOOKUP($B380,'[2] Current Investment Portfolios'!$C$1:$R$65536,13)="","",VLOOKUP($B380,'[2] Current Investment Portfolios'!$C$1:$R$65536,13,FALSE))</f>
        <v/>
      </c>
      <c r="M380" s="43" t="str">
        <f>IF(VLOOKUP($B380,'[2] Current Investment Portfolios'!$C$1:$R$65536,7)="","",VLOOKUP($B380,'[2] Current Investment Portfolios'!$C$1:$R$65536,7,FALSE))</f>
        <v/>
      </c>
      <c r="N380" s="43" t="str">
        <f>IF(VLOOKUP($B380,'[2] Current Investment Portfolios'!$C$1:$R$65536,14)="","",VLOOKUP($B380,'[2] Current Investment Portfolios'!$C$1:$R$65536,14,FALSE))</f>
        <v/>
      </c>
      <c r="O380" s="43" t="str">
        <f>IF(VLOOKUP($B380,'[2] Current Investment Portfolios'!$C$1:$R$65536,8)="","",VLOOKUP($B380,'[2] Current Investment Portfolios'!$C$1:$R$65536,8,FALSE))</f>
        <v/>
      </c>
      <c r="P380" s="43" t="str">
        <f>IF(VLOOKUP($B380,'[2] Current Investment Portfolios'!$C$1:$R$65536,15)="","",VLOOKUP($B380,'[2] Current Investment Portfolios'!$C$1:$R$65536,15,FALSE))</f>
        <v/>
      </c>
      <c r="Q380" s="43" t="str">
        <f>IF(VLOOKUP($B380,'[2] Current Investment Portfolios'!$C$1:$R$65536,9)="","",VLOOKUP($B380,'[2] Current Investment Portfolios'!$C$1:$R$65536,9,FALSE))</f>
        <v/>
      </c>
      <c r="R380" s="43" t="str">
        <f>IF(VLOOKUP($B380,'[2] Current Investment Portfolios'!$C$1:$R$65536,16)="","",VLOOKUP($B380,'[2] Current Investment Portfolios'!$C$1:$R$65536,16,FALSE))</f>
        <v/>
      </c>
      <c r="S380" s="29">
        <f>VLOOKUP(B380,'[1]BuySell Data'!$A:$E,5,FALSE)</f>
        <v>5.0000000000000001E-3</v>
      </c>
      <c r="T380" s="27" t="str">
        <f>VLOOKUP(B380,'[1]Investment Managers'!$A:$B,2,FALSE)</f>
        <v>Orbis Investment Management Limited</v>
      </c>
    </row>
    <row r="381" spans="1:20" x14ac:dyDescent="0.25">
      <c r="A381" t="s">
        <v>1283</v>
      </c>
      <c r="B381" s="35" t="s">
        <v>245</v>
      </c>
      <c r="C381" s="32" t="s">
        <v>873</v>
      </c>
      <c r="D381" s="29">
        <f>VLOOKUP(B381,'[1]ICR Data'!$A:$E,5,FALSE)</f>
        <v>9.0000000000000011E-3</v>
      </c>
      <c r="E381" s="43" t="str">
        <f>IF(VLOOKUP($B381,'[2] Current Investment Portfolios'!$C$1:$R$65536,3)="","",VLOOKUP($B381,'[2] Current Investment Portfolios'!$C$1:$R$65536,3,FALSE))</f>
        <v/>
      </c>
      <c r="F381" s="43" t="str">
        <f>IF(VLOOKUP($B381,'[2] Current Investment Portfolios'!$C$1:$R$65536,10)="","",VLOOKUP($B381,'[2] Current Investment Portfolios'!$C$1:$R$65536,10,FALSE))</f>
        <v/>
      </c>
      <c r="G381" s="43" t="str">
        <f>IF(VLOOKUP($B381,'[2] Current Investment Portfolios'!$C$1:$R$65536,4)="","",VLOOKUP($B381,'[2] Current Investment Portfolios'!$C$1:$R$65536,4,FALSE))</f>
        <v/>
      </c>
      <c r="H381" s="43" t="str">
        <f>IF(VLOOKUP($B381,'[2] Current Investment Portfolios'!$C$1:$R$65536,11)="","",VLOOKUP($B381,'[2] Current Investment Portfolios'!$C$1:$R$65536,11,FALSE))</f>
        <v/>
      </c>
      <c r="I381" s="43" t="str">
        <f>IF(VLOOKUP($B381,'[2] Current Investment Portfolios'!$C$1:$R$65536,5)="","",VLOOKUP($B381,'[2] Current Investment Portfolios'!$C$1:$R$65536,5,FALSE))</f>
        <v/>
      </c>
      <c r="J381" s="43" t="str">
        <f>IF(VLOOKUP($B381,'[2] Current Investment Portfolios'!$C$1:$R$65536,12)="","",VLOOKUP($B381,'[2] Current Investment Portfolios'!$C$1:$R$65536,12,FALSE))</f>
        <v/>
      </c>
      <c r="K381" s="43" t="str">
        <f>IF(VLOOKUP($B381,'[2] Current Investment Portfolios'!$C$1:$R$65536,6)="","",VLOOKUP($B381,'[2] Current Investment Portfolios'!$C$1:$R$65536,6,FALSE))</f>
        <v/>
      </c>
      <c r="L381" s="43" t="str">
        <f>IF(VLOOKUP($B381,'[2] Current Investment Portfolios'!$C$1:$R$65536,13)="","",VLOOKUP($B381,'[2] Current Investment Portfolios'!$C$1:$R$65536,13,FALSE))</f>
        <v/>
      </c>
      <c r="M381" s="43" t="str">
        <f>IF(VLOOKUP($B381,'[2] Current Investment Portfolios'!$C$1:$R$65536,7)="","",VLOOKUP($B381,'[2] Current Investment Portfolios'!$C$1:$R$65536,7,FALSE))</f>
        <v/>
      </c>
      <c r="N381" s="43" t="str">
        <f>IF(VLOOKUP($B381,'[2] Current Investment Portfolios'!$C$1:$R$65536,14)="","",VLOOKUP($B381,'[2] Current Investment Portfolios'!$C$1:$R$65536,14,FALSE))</f>
        <v/>
      </c>
      <c r="O381" s="43" t="str">
        <f>IF(VLOOKUP($B381,'[2] Current Investment Portfolios'!$C$1:$R$65536,8)="","",VLOOKUP($B381,'[2] Current Investment Portfolios'!$C$1:$R$65536,8,FALSE))</f>
        <v/>
      </c>
      <c r="P381" s="43" t="str">
        <f>IF(VLOOKUP($B381,'[2] Current Investment Portfolios'!$C$1:$R$65536,15)="","",VLOOKUP($B381,'[2] Current Investment Portfolios'!$C$1:$R$65536,15,FALSE))</f>
        <v/>
      </c>
      <c r="Q381" s="43" t="str">
        <f>IF(VLOOKUP($B381,'[2] Current Investment Portfolios'!$C$1:$R$65536,9)="","",VLOOKUP($B381,'[2] Current Investment Portfolios'!$C$1:$R$65536,9,FALSE))</f>
        <v/>
      </c>
      <c r="R381" s="43" t="str">
        <f>IF(VLOOKUP($B381,'[2] Current Investment Portfolios'!$C$1:$R$65536,16)="","",VLOOKUP($B381,'[2] Current Investment Portfolios'!$C$1:$R$65536,16,FALSE))</f>
        <v/>
      </c>
      <c r="S381" s="29">
        <f>VLOOKUP(B381,'[1]BuySell Data'!$A:$E,5,FALSE)</f>
        <v>2.5000000000000001E-3</v>
      </c>
      <c r="T381" s="27" t="str">
        <f>VLOOKUP(B381,'[1]Investment Managers'!$A:$B,2,FALSE)</f>
        <v>Pendal Group Ltd</v>
      </c>
    </row>
    <row r="382" spans="1:20" x14ac:dyDescent="0.25">
      <c r="A382" t="s">
        <v>1740</v>
      </c>
      <c r="B382" s="35" t="s">
        <v>1739</v>
      </c>
      <c r="C382" s="32"/>
      <c r="D382" s="29">
        <f>VLOOKUP(B382,'[1]ICR Data'!$A:$E,5,FALSE)</f>
        <v>1.3500000000000002E-2</v>
      </c>
      <c r="E382" s="43" t="e">
        <f>IF(VLOOKUP($B382,'[2] Current Investment Portfolios'!$C$1:$R$65536,3)="","",VLOOKUP($B382,'[2] Current Investment Portfolios'!$C$1:$R$65536,3,FALSE))</f>
        <v>#N/A</v>
      </c>
      <c r="F382" s="43" t="e">
        <f>IF(VLOOKUP($B382,'[2] Current Investment Portfolios'!$C$1:$R$65536,10)="","",VLOOKUP($B382,'[2] Current Investment Portfolios'!$C$1:$R$65536,10,FALSE))</f>
        <v>#N/A</v>
      </c>
      <c r="G382" s="43" t="e">
        <f>IF(VLOOKUP($B382,'[2] Current Investment Portfolios'!$C$1:$R$65536,4)="","",VLOOKUP($B382,'[2] Current Investment Portfolios'!$C$1:$R$65536,4,FALSE))</f>
        <v>#N/A</v>
      </c>
      <c r="H382" s="43" t="e">
        <f>IF(VLOOKUP($B382,'[2] Current Investment Portfolios'!$C$1:$R$65536,11)="","",VLOOKUP($B382,'[2] Current Investment Portfolios'!$C$1:$R$65536,11,FALSE))</f>
        <v>#N/A</v>
      </c>
      <c r="I382" s="43" t="e">
        <f>IF(VLOOKUP($B382,'[2] Current Investment Portfolios'!$C$1:$R$65536,5)="","",VLOOKUP($B382,'[2] Current Investment Portfolios'!$C$1:$R$65536,5,FALSE))</f>
        <v>#N/A</v>
      </c>
      <c r="J382" s="43" t="e">
        <f>IF(VLOOKUP($B382,'[2] Current Investment Portfolios'!$C$1:$R$65536,12)="","",VLOOKUP($B382,'[2] Current Investment Portfolios'!$C$1:$R$65536,12,FALSE))</f>
        <v>#N/A</v>
      </c>
      <c r="K382" s="43" t="e">
        <f>IF(VLOOKUP($B382,'[2] Current Investment Portfolios'!$C$1:$R$65536,6)="","",VLOOKUP($B382,'[2] Current Investment Portfolios'!$C$1:$R$65536,6,FALSE))</f>
        <v>#N/A</v>
      </c>
      <c r="L382" s="43" t="e">
        <f>IF(VLOOKUP($B382,'[2] Current Investment Portfolios'!$C$1:$R$65536,13)="","",VLOOKUP($B382,'[2] Current Investment Portfolios'!$C$1:$R$65536,13,FALSE))</f>
        <v>#N/A</v>
      </c>
      <c r="M382" s="43" t="e">
        <f>IF(VLOOKUP($B382,'[2] Current Investment Portfolios'!$C$1:$R$65536,7)="","",VLOOKUP($B382,'[2] Current Investment Portfolios'!$C$1:$R$65536,7,FALSE))</f>
        <v>#N/A</v>
      </c>
      <c r="N382" s="43" t="e">
        <f>IF(VLOOKUP($B382,'[2] Current Investment Portfolios'!$C$1:$R$65536,14)="","",VLOOKUP($B382,'[2] Current Investment Portfolios'!$C$1:$R$65536,14,FALSE))</f>
        <v>#N/A</v>
      </c>
      <c r="O382" s="43" t="e">
        <f>IF(VLOOKUP($B382,'[2] Current Investment Portfolios'!$C$1:$R$65536,8)="","",VLOOKUP($B382,'[2] Current Investment Portfolios'!$C$1:$R$65536,8,FALSE))</f>
        <v>#N/A</v>
      </c>
      <c r="P382" s="43" t="e">
        <f>IF(VLOOKUP($B382,'[2] Current Investment Portfolios'!$C$1:$R$65536,15)="","",VLOOKUP($B382,'[2] Current Investment Portfolios'!$C$1:$R$65536,15,FALSE))</f>
        <v>#N/A</v>
      </c>
      <c r="Q382" s="43" t="e">
        <f>IF(VLOOKUP($B382,'[2] Current Investment Portfolios'!$C$1:$R$65536,9)="","",VLOOKUP($B382,'[2] Current Investment Portfolios'!$C$1:$R$65536,9,FALSE))</f>
        <v>#N/A</v>
      </c>
      <c r="R382" s="43" t="e">
        <f>IF(VLOOKUP($B382,'[2] Current Investment Portfolios'!$C$1:$R$65536,16)="","",VLOOKUP($B382,'[2] Current Investment Portfolios'!$C$1:$R$65536,16,FALSE))</f>
        <v>#N/A</v>
      </c>
      <c r="S382" s="29">
        <f>VLOOKUP(B382,'[1]BuySell Data'!$A:$E,5,FALSE)</f>
        <v>3.0000000000000001E-3</v>
      </c>
      <c r="T382" s="27" t="str">
        <f>VLOOKUP(B382,'[1]Investment Managers'!$A:$B,2,FALSE)</f>
        <v>Hunter Hall Investment Management Ltd</v>
      </c>
    </row>
    <row r="383" spans="1:20" x14ac:dyDescent="0.25">
      <c r="A383" s="162" t="s">
        <v>1279</v>
      </c>
      <c r="B383" s="172" t="s">
        <v>1271</v>
      </c>
      <c r="C383" s="32" t="s">
        <v>873</v>
      </c>
      <c r="D383" s="29">
        <f>VLOOKUP(B383,'[1]ICR Data'!$A:$E,5,FALSE)</f>
        <v>1.3500000000000002E-2</v>
      </c>
      <c r="E383" s="43" t="e">
        <f>IF(VLOOKUP($B383,'[2] Current Investment Portfolios'!$C$1:$R$65536,3)="","",VLOOKUP($B383,'[2] Current Investment Portfolios'!$C$1:$R$65536,3,FALSE))</f>
        <v>#N/A</v>
      </c>
      <c r="F383" s="43" t="e">
        <f>IF(VLOOKUP($B383,'[2] Current Investment Portfolios'!$C$1:$R$65536,10)="","",VLOOKUP($B383,'[2] Current Investment Portfolios'!$C$1:$R$65536,10,FALSE))</f>
        <v>#N/A</v>
      </c>
      <c r="G383" s="43" t="e">
        <f>IF(VLOOKUP($B383,'[2] Current Investment Portfolios'!$C$1:$R$65536,4)="","",VLOOKUP($B383,'[2] Current Investment Portfolios'!$C$1:$R$65536,4,FALSE))</f>
        <v>#N/A</v>
      </c>
      <c r="H383" s="43" t="e">
        <f>IF(VLOOKUP($B383,'[2] Current Investment Portfolios'!$C$1:$R$65536,11)="","",VLOOKUP($B383,'[2] Current Investment Portfolios'!$C$1:$R$65536,11,FALSE))</f>
        <v>#N/A</v>
      </c>
      <c r="I383" s="43" t="e">
        <f>IF(VLOOKUP($B383,'[2] Current Investment Portfolios'!$C$1:$R$65536,5)="","",VLOOKUP($B383,'[2] Current Investment Portfolios'!$C$1:$R$65536,5,FALSE))</f>
        <v>#N/A</v>
      </c>
      <c r="J383" s="43" t="e">
        <f>IF(VLOOKUP($B383,'[2] Current Investment Portfolios'!$C$1:$R$65536,12)="","",VLOOKUP($B383,'[2] Current Investment Portfolios'!$C$1:$R$65536,12,FALSE))</f>
        <v>#N/A</v>
      </c>
      <c r="K383" s="43" t="e">
        <f>IF(VLOOKUP($B383,'[2] Current Investment Portfolios'!$C$1:$R$65536,6)="","",VLOOKUP($B383,'[2] Current Investment Portfolios'!$C$1:$R$65536,6,FALSE))</f>
        <v>#N/A</v>
      </c>
      <c r="L383" s="43" t="e">
        <f>IF(VLOOKUP($B383,'[2] Current Investment Portfolios'!$C$1:$R$65536,13)="","",VLOOKUP($B383,'[2] Current Investment Portfolios'!$C$1:$R$65536,13,FALSE))</f>
        <v>#N/A</v>
      </c>
      <c r="M383" s="43" t="e">
        <f>IF(VLOOKUP($B383,'[2] Current Investment Portfolios'!$C$1:$R$65536,7)="","",VLOOKUP($B383,'[2] Current Investment Portfolios'!$C$1:$R$65536,7,FALSE))</f>
        <v>#N/A</v>
      </c>
      <c r="N383" s="43" t="e">
        <f>IF(VLOOKUP($B383,'[2] Current Investment Portfolios'!$C$1:$R$65536,14)="","",VLOOKUP($B383,'[2] Current Investment Portfolios'!$C$1:$R$65536,14,FALSE))</f>
        <v>#N/A</v>
      </c>
      <c r="O383" s="43" t="e">
        <f>IF(VLOOKUP($B383,'[2] Current Investment Portfolios'!$C$1:$R$65536,8)="","",VLOOKUP($B383,'[2] Current Investment Portfolios'!$C$1:$R$65536,8,FALSE))</f>
        <v>#N/A</v>
      </c>
      <c r="P383" s="43" t="e">
        <f>IF(VLOOKUP($B383,'[2] Current Investment Portfolios'!$C$1:$R$65536,15)="","",VLOOKUP($B383,'[2] Current Investment Portfolios'!$C$1:$R$65536,15,FALSE))</f>
        <v>#N/A</v>
      </c>
      <c r="Q383" s="43" t="e">
        <f>IF(VLOOKUP($B383,'[2] Current Investment Portfolios'!$C$1:$R$65536,9)="","",VLOOKUP($B383,'[2] Current Investment Portfolios'!$C$1:$R$65536,9,FALSE))</f>
        <v>#N/A</v>
      </c>
      <c r="R383" s="43" t="e">
        <f>IF(VLOOKUP($B383,'[2] Current Investment Portfolios'!$C$1:$R$65536,16)="","",VLOOKUP($B383,'[2] Current Investment Portfolios'!$C$1:$R$65536,16,FALSE))</f>
        <v>#N/A</v>
      </c>
      <c r="S383" s="29">
        <f>VLOOKUP(B383,'[1]BuySell Data'!$A:$E,5,FALSE)</f>
        <v>0</v>
      </c>
      <c r="T383" s="27" t="str">
        <f>VLOOKUP(B383,'[1]Investment Managers'!$A:$B,2,FALSE)</f>
        <v>Hunter Hall Investment Management Ltd</v>
      </c>
    </row>
    <row r="384" spans="1:20" x14ac:dyDescent="0.25">
      <c r="A384" s="162" t="s">
        <v>1756</v>
      </c>
      <c r="B384" s="172" t="s">
        <v>1737</v>
      </c>
      <c r="C384" s="32" t="s">
        <v>873</v>
      </c>
      <c r="D384" s="29">
        <f>VLOOKUP(B384,'[1]ICR Data'!$A:$E,5,FALSE)</f>
        <v>9.8999999999999991E-3</v>
      </c>
      <c r="E384" s="43" t="str">
        <f>IF(VLOOKUP($B384,'[2] Current Investment Portfolios'!$C$1:$R$65536,3)="","",VLOOKUP($B384,'[2] Current Investment Portfolios'!$C$1:$R$65536,3,FALSE))</f>
        <v/>
      </c>
      <c r="F384" s="43" t="str">
        <f>IF(VLOOKUP($B384,'[2] Current Investment Portfolios'!$C$1:$R$65536,10)="","",VLOOKUP($B384,'[2] Current Investment Portfolios'!$C$1:$R$65536,10,FALSE))</f>
        <v/>
      </c>
      <c r="G384" s="43" t="str">
        <f>IF(VLOOKUP($B384,'[2] Current Investment Portfolios'!$C$1:$R$65536,4)="","",VLOOKUP($B384,'[2] Current Investment Portfolios'!$C$1:$R$65536,4,FALSE))</f>
        <v/>
      </c>
      <c r="H384" s="43" t="str">
        <f>IF(VLOOKUP($B384,'[2] Current Investment Portfolios'!$C$1:$R$65536,11)="","",VLOOKUP($B384,'[2] Current Investment Portfolios'!$C$1:$R$65536,11,FALSE))</f>
        <v/>
      </c>
      <c r="I384" s="43" t="str">
        <f>IF(VLOOKUP($B384,'[2] Current Investment Portfolios'!$C$1:$R$65536,5)="","",VLOOKUP($B384,'[2] Current Investment Portfolios'!$C$1:$R$65536,5,FALSE))</f>
        <v/>
      </c>
      <c r="J384" s="43" t="str">
        <f>IF(VLOOKUP($B384,'[2] Current Investment Portfolios'!$C$1:$R$65536,12)="","",VLOOKUP($B384,'[2] Current Investment Portfolios'!$C$1:$R$65536,12,FALSE))</f>
        <v/>
      </c>
      <c r="K384" s="43" t="str">
        <f>IF(VLOOKUP($B384,'[2] Current Investment Portfolios'!$C$1:$R$65536,6)="","",VLOOKUP($B384,'[2] Current Investment Portfolios'!$C$1:$R$65536,6,FALSE))</f>
        <v/>
      </c>
      <c r="L384" s="43" t="str">
        <f>IF(VLOOKUP($B384,'[2] Current Investment Portfolios'!$C$1:$R$65536,13)="","",VLOOKUP($B384,'[2] Current Investment Portfolios'!$C$1:$R$65536,13,FALSE))</f>
        <v/>
      </c>
      <c r="M384" s="43" t="str">
        <f>IF(VLOOKUP($B384,'[2] Current Investment Portfolios'!$C$1:$R$65536,7)="","",VLOOKUP($B384,'[2] Current Investment Portfolios'!$C$1:$R$65536,7,FALSE))</f>
        <v/>
      </c>
      <c r="N384" s="43" t="str">
        <f>IF(VLOOKUP($B384,'[2] Current Investment Portfolios'!$C$1:$R$65536,14)="","",VLOOKUP($B384,'[2] Current Investment Portfolios'!$C$1:$R$65536,14,FALSE))</f>
        <v/>
      </c>
      <c r="O384" s="43" t="str">
        <f>IF(VLOOKUP($B384,'[2] Current Investment Portfolios'!$C$1:$R$65536,8)="","",VLOOKUP($B384,'[2] Current Investment Portfolios'!$C$1:$R$65536,8,FALSE))</f>
        <v/>
      </c>
      <c r="P384" s="43" t="str">
        <f>IF(VLOOKUP($B384,'[2] Current Investment Portfolios'!$C$1:$R$65536,15)="","",VLOOKUP($B384,'[2] Current Investment Portfolios'!$C$1:$R$65536,15,FALSE))</f>
        <v/>
      </c>
      <c r="Q384" s="43" t="str">
        <f>IF(VLOOKUP($B384,'[2] Current Investment Portfolios'!$C$1:$R$65536,9)="","",VLOOKUP($B384,'[2] Current Investment Portfolios'!$C$1:$R$65536,9,FALSE))</f>
        <v/>
      </c>
      <c r="R384" s="43" t="str">
        <f>IF(VLOOKUP($B384,'[2] Current Investment Portfolios'!$C$1:$R$65536,16)="","",VLOOKUP($B384,'[2] Current Investment Portfolios'!$C$1:$R$65536,16,FALSE))</f>
        <v/>
      </c>
      <c r="S384" s="29">
        <f>VLOOKUP(B384,'[1]BuySell Data'!$A:$E,5,FALSE)</f>
        <v>4.0000000000000001E-3</v>
      </c>
      <c r="T384" s="27" t="str">
        <f>VLOOKUP(B384,'[1]Investment Managers'!$A:$B,2,FALSE)</f>
        <v>Perpetual Investment Management Ltd</v>
      </c>
    </row>
    <row r="385" spans="1:20" x14ac:dyDescent="0.25">
      <c r="A385" s="162" t="s">
        <v>1510</v>
      </c>
      <c r="B385" s="172" t="s">
        <v>1493</v>
      </c>
      <c r="C385" s="32" t="s">
        <v>873</v>
      </c>
      <c r="D385" s="29">
        <f>VLOOKUP(B385,'[1]ICR Data'!$A:$E,5,FALSE)</f>
        <v>9.8999999999999991E-3</v>
      </c>
      <c r="E385" s="43" t="str">
        <f>IF(VLOOKUP($B385,'[2] Current Investment Portfolios'!$C$1:$R$65536,3)="","",VLOOKUP($B385,'[2] Current Investment Portfolios'!$C$1:$R$65536,3,FALSE))</f>
        <v/>
      </c>
      <c r="F385" s="43" t="str">
        <f>IF(VLOOKUP($B385,'[2] Current Investment Portfolios'!$C$1:$R$65536,10)="","",VLOOKUP($B385,'[2] Current Investment Portfolios'!$C$1:$R$65536,10,FALSE))</f>
        <v/>
      </c>
      <c r="G385" s="43" t="str">
        <f>IF(VLOOKUP($B385,'[2] Current Investment Portfolios'!$C$1:$R$65536,4)="","",VLOOKUP($B385,'[2] Current Investment Portfolios'!$C$1:$R$65536,4,FALSE))</f>
        <v/>
      </c>
      <c r="H385" s="43" t="str">
        <f>IF(VLOOKUP($B385,'[2] Current Investment Portfolios'!$C$1:$R$65536,11)="","",VLOOKUP($B385,'[2] Current Investment Portfolios'!$C$1:$R$65536,11,FALSE))</f>
        <v/>
      </c>
      <c r="I385" s="43" t="str">
        <f>IF(VLOOKUP($B385,'[2] Current Investment Portfolios'!$C$1:$R$65536,5)="","",VLOOKUP($B385,'[2] Current Investment Portfolios'!$C$1:$R$65536,5,FALSE))</f>
        <v/>
      </c>
      <c r="J385" s="43" t="str">
        <f>IF(VLOOKUP($B385,'[2] Current Investment Portfolios'!$C$1:$R$65536,12)="","",VLOOKUP($B385,'[2] Current Investment Portfolios'!$C$1:$R$65536,12,FALSE))</f>
        <v/>
      </c>
      <c r="K385" s="43" t="str">
        <f>IF(VLOOKUP($B385,'[2] Current Investment Portfolios'!$C$1:$R$65536,6)="","",VLOOKUP($B385,'[2] Current Investment Portfolios'!$C$1:$R$65536,6,FALSE))</f>
        <v/>
      </c>
      <c r="L385" s="43" t="str">
        <f>IF(VLOOKUP($B385,'[2] Current Investment Portfolios'!$C$1:$R$65536,13)="","",VLOOKUP($B385,'[2] Current Investment Portfolios'!$C$1:$R$65536,13,FALSE))</f>
        <v/>
      </c>
      <c r="M385" s="43" t="str">
        <f>IF(VLOOKUP($B385,'[2] Current Investment Portfolios'!$C$1:$R$65536,7)="","",VLOOKUP($B385,'[2] Current Investment Portfolios'!$C$1:$R$65536,7,FALSE))</f>
        <v/>
      </c>
      <c r="N385" s="43" t="str">
        <f>IF(VLOOKUP($B385,'[2] Current Investment Portfolios'!$C$1:$R$65536,14)="","",VLOOKUP($B385,'[2] Current Investment Portfolios'!$C$1:$R$65536,14,FALSE))</f>
        <v/>
      </c>
      <c r="O385" s="43" t="str">
        <f>IF(VLOOKUP($B385,'[2] Current Investment Portfolios'!$C$1:$R$65536,8)="","",VLOOKUP($B385,'[2] Current Investment Portfolios'!$C$1:$R$65536,8,FALSE))</f>
        <v/>
      </c>
      <c r="P385" s="43" t="str">
        <f>IF(VLOOKUP($B385,'[2] Current Investment Portfolios'!$C$1:$R$65536,15)="","",VLOOKUP($B385,'[2] Current Investment Portfolios'!$C$1:$R$65536,15,FALSE))</f>
        <v/>
      </c>
      <c r="Q385" s="43" t="str">
        <f>IF(VLOOKUP($B385,'[2] Current Investment Portfolios'!$C$1:$R$65536,9)="","",VLOOKUP($B385,'[2] Current Investment Portfolios'!$C$1:$R$65536,9,FALSE))</f>
        <v/>
      </c>
      <c r="R385" s="43" t="str">
        <f>IF(VLOOKUP($B385,'[2] Current Investment Portfolios'!$C$1:$R$65536,16)="","",VLOOKUP($B385,'[2] Current Investment Portfolios'!$C$1:$R$65536,16,FALSE))</f>
        <v/>
      </c>
      <c r="S385" s="29">
        <f>VLOOKUP(B385,'[1]BuySell Data'!$A:$E,5,FALSE)</f>
        <v>2.5000000000000001E-3</v>
      </c>
      <c r="T385" s="27" t="str">
        <f>VLOOKUP(B385,'[1]Investment Managers'!$A:$B,2,FALSE)</f>
        <v>Perpetual Investment Management Ltd</v>
      </c>
    </row>
    <row r="386" spans="1:20" x14ac:dyDescent="0.25">
      <c r="A386" s="16" t="s">
        <v>260</v>
      </c>
      <c r="B386" s="51" t="s">
        <v>261</v>
      </c>
      <c r="C386" s="32" t="s">
        <v>873</v>
      </c>
      <c r="D386" s="29">
        <f>VLOOKUP(B386,'[1]ICR Data'!$A:$E,5,FALSE)</f>
        <v>1.6500000000000001E-2</v>
      </c>
      <c r="E386" s="43" t="str">
        <f>IF(VLOOKUP($B386,'[2] Current Investment Portfolios'!$C$1:$R$65536,3)="","",VLOOKUP($B386,'[2] Current Investment Portfolios'!$C$1:$R$65536,3,FALSE))</f>
        <v/>
      </c>
      <c r="F386" s="43" t="str">
        <f>IF(VLOOKUP($B386,'[2] Current Investment Portfolios'!$C$1:$R$65536,10)="","",VLOOKUP($B386,'[2] Current Investment Portfolios'!$C$1:$R$65536,10,FALSE))</f>
        <v/>
      </c>
      <c r="G386" s="43" t="str">
        <f>IF(VLOOKUP($B386,'[2] Current Investment Portfolios'!$C$1:$R$65536,4)="","",VLOOKUP($B386,'[2] Current Investment Portfolios'!$C$1:$R$65536,4,FALSE))</f>
        <v/>
      </c>
      <c r="H386" s="43" t="str">
        <f>IF(VLOOKUP($B386,'[2] Current Investment Portfolios'!$C$1:$R$65536,11)="","",VLOOKUP($B386,'[2] Current Investment Portfolios'!$C$1:$R$65536,11,FALSE))</f>
        <v/>
      </c>
      <c r="I386" s="43" t="str">
        <f>IF(VLOOKUP($B386,'[2] Current Investment Portfolios'!$C$1:$R$65536,5)="","",VLOOKUP($B386,'[2] Current Investment Portfolios'!$C$1:$R$65536,5,FALSE))</f>
        <v/>
      </c>
      <c r="J386" s="43" t="str">
        <f>IF(VLOOKUP($B386,'[2] Current Investment Portfolios'!$C$1:$R$65536,12)="","",VLOOKUP($B386,'[2] Current Investment Portfolios'!$C$1:$R$65536,12,FALSE))</f>
        <v/>
      </c>
      <c r="K386" s="43" t="str">
        <f>IF(VLOOKUP($B386,'[2] Current Investment Portfolios'!$C$1:$R$65536,6)="","",VLOOKUP($B386,'[2] Current Investment Portfolios'!$C$1:$R$65536,6,FALSE))</f>
        <v/>
      </c>
      <c r="L386" s="43" t="str">
        <f>IF(VLOOKUP($B386,'[2] Current Investment Portfolios'!$C$1:$R$65536,13)="","",VLOOKUP($B386,'[2] Current Investment Portfolios'!$C$1:$R$65536,13,FALSE))</f>
        <v/>
      </c>
      <c r="M386" s="43" t="str">
        <f>IF(VLOOKUP($B386,'[2] Current Investment Portfolios'!$C$1:$R$65536,7)="","",VLOOKUP($B386,'[2] Current Investment Portfolios'!$C$1:$R$65536,7,FALSE))</f>
        <v/>
      </c>
      <c r="N386" s="43" t="str">
        <f>IF(VLOOKUP($B386,'[2] Current Investment Portfolios'!$C$1:$R$65536,14)="","",VLOOKUP($B386,'[2] Current Investment Portfolios'!$C$1:$R$65536,14,FALSE))</f>
        <v/>
      </c>
      <c r="O386" s="43" t="str">
        <f>IF(VLOOKUP($B386,'[2] Current Investment Portfolios'!$C$1:$R$65536,8)="","",VLOOKUP($B386,'[2] Current Investment Portfolios'!$C$1:$R$65536,8,FALSE))</f>
        <v/>
      </c>
      <c r="P386" s="43" t="str">
        <f>IF(VLOOKUP($B386,'[2] Current Investment Portfolios'!$C$1:$R$65536,15)="","",VLOOKUP($B386,'[2] Current Investment Portfolios'!$C$1:$R$65536,15,FALSE))</f>
        <v/>
      </c>
      <c r="Q386" s="43" t="str">
        <f>IF(VLOOKUP($B386,'[2] Current Investment Portfolios'!$C$1:$R$65536,9)="","",VLOOKUP($B386,'[2] Current Investment Portfolios'!$C$1:$R$65536,9,FALSE))</f>
        <v/>
      </c>
      <c r="R386" s="43" t="str">
        <f>IF(VLOOKUP($B386,'[2] Current Investment Portfolios'!$C$1:$R$65536,16)="","",VLOOKUP($B386,'[2] Current Investment Portfolios'!$C$1:$R$65536,16,FALSE))</f>
        <v/>
      </c>
      <c r="S386" s="29">
        <f>VLOOKUP(B386,'[1]BuySell Data'!$A:$E,5,FALSE)</f>
        <v>0</v>
      </c>
      <c r="T386" s="27" t="str">
        <f>VLOOKUP(B386,'[1]Investment Managers'!$A:$B,2,FALSE)</f>
        <v>Platinum Investment Management Ltd</v>
      </c>
    </row>
    <row r="387" spans="1:20" x14ac:dyDescent="0.25">
      <c r="A387" s="16" t="s">
        <v>16</v>
      </c>
      <c r="B387" s="35" t="s">
        <v>17</v>
      </c>
      <c r="C387" s="32" t="s">
        <v>873</v>
      </c>
      <c r="D387" s="29">
        <f>VLOOKUP(B387,'[1]ICR Data'!$A:$E,5,FALSE)</f>
        <v>1.4800000000000001E-2</v>
      </c>
      <c r="E387" s="43" t="str">
        <f>IF(VLOOKUP($B387,'[2] Current Investment Portfolios'!$C$1:$R$65536,3)="","",VLOOKUP($B387,'[2] Current Investment Portfolios'!$C$1:$R$65536,3,FALSE))</f>
        <v/>
      </c>
      <c r="F387" s="43" t="str">
        <f>IF(VLOOKUP($B387,'[2] Current Investment Portfolios'!$C$1:$R$65536,10)="","",VLOOKUP($B387,'[2] Current Investment Portfolios'!$C$1:$R$65536,10,FALSE))</f>
        <v/>
      </c>
      <c r="G387" s="43" t="str">
        <f>IF(VLOOKUP($B387,'[2] Current Investment Portfolios'!$C$1:$R$65536,4)="","",VLOOKUP($B387,'[2] Current Investment Portfolios'!$C$1:$R$65536,4,FALSE))</f>
        <v/>
      </c>
      <c r="H387" s="43" t="str">
        <f>IF(VLOOKUP($B387,'[2] Current Investment Portfolios'!$C$1:$R$65536,11)="","",VLOOKUP($B387,'[2] Current Investment Portfolios'!$C$1:$R$65536,11,FALSE))</f>
        <v/>
      </c>
      <c r="I387" s="43" t="str">
        <f>IF(VLOOKUP($B387,'[2] Current Investment Portfolios'!$C$1:$R$65536,5)="","",VLOOKUP($B387,'[2] Current Investment Portfolios'!$C$1:$R$65536,5,FALSE))</f>
        <v/>
      </c>
      <c r="J387" s="43" t="str">
        <f>IF(VLOOKUP($B387,'[2] Current Investment Portfolios'!$C$1:$R$65536,12)="","",VLOOKUP($B387,'[2] Current Investment Portfolios'!$C$1:$R$65536,12,FALSE))</f>
        <v/>
      </c>
      <c r="K387" s="43" t="str">
        <f>IF(VLOOKUP($B387,'[2] Current Investment Portfolios'!$C$1:$R$65536,6)="","",VLOOKUP($B387,'[2] Current Investment Portfolios'!$C$1:$R$65536,6,FALSE))</f>
        <v/>
      </c>
      <c r="L387" s="43" t="str">
        <f>IF(VLOOKUP($B387,'[2] Current Investment Portfolios'!$C$1:$R$65536,13)="","",VLOOKUP($B387,'[2] Current Investment Portfolios'!$C$1:$R$65536,13,FALSE))</f>
        <v/>
      </c>
      <c r="M387" s="43" t="str">
        <f>IF(VLOOKUP($B387,'[2] Current Investment Portfolios'!$C$1:$R$65536,7)="","",VLOOKUP($B387,'[2] Current Investment Portfolios'!$C$1:$R$65536,7,FALSE))</f>
        <v/>
      </c>
      <c r="N387" s="43" t="str">
        <f>IF(VLOOKUP($B387,'[2] Current Investment Portfolios'!$C$1:$R$65536,14)="","",VLOOKUP($B387,'[2] Current Investment Portfolios'!$C$1:$R$65536,14,FALSE))</f>
        <v/>
      </c>
      <c r="O387" s="43" t="str">
        <f>IF(VLOOKUP($B387,'[2] Current Investment Portfolios'!$C$1:$R$65536,8)="","",VLOOKUP($B387,'[2] Current Investment Portfolios'!$C$1:$R$65536,8,FALSE))</f>
        <v/>
      </c>
      <c r="P387" s="43" t="str">
        <f>IF(VLOOKUP($B387,'[2] Current Investment Portfolios'!$C$1:$R$65536,15)="","",VLOOKUP($B387,'[2] Current Investment Portfolios'!$C$1:$R$65536,15,FALSE))</f>
        <v/>
      </c>
      <c r="Q387" s="43" t="str">
        <f>IF(VLOOKUP($B387,'[2] Current Investment Portfolios'!$C$1:$R$65536,9)="","",VLOOKUP($B387,'[2] Current Investment Portfolios'!$C$1:$R$65536,9,FALSE))</f>
        <v/>
      </c>
      <c r="R387" s="43" t="str">
        <f>IF(VLOOKUP($B387,'[2] Current Investment Portfolios'!$C$1:$R$65536,16)="","",VLOOKUP($B387,'[2] Current Investment Portfolios'!$C$1:$R$65536,16,FALSE))</f>
        <v/>
      </c>
      <c r="S387" s="29">
        <f>VLOOKUP(B387,'[1]BuySell Data'!$A:$E,5,FALSE)</f>
        <v>0</v>
      </c>
      <c r="T387" s="27" t="str">
        <f>VLOOKUP(B387,'[1]Investment Managers'!$A:$B,2,FALSE)</f>
        <v>Platinum Investment Management Ltd</v>
      </c>
    </row>
    <row r="388" spans="1:20" x14ac:dyDescent="0.25">
      <c r="A388" s="30" t="s">
        <v>392</v>
      </c>
      <c r="B388" s="51" t="s">
        <v>32</v>
      </c>
      <c r="C388" s="32" t="s">
        <v>873</v>
      </c>
      <c r="D388" s="29">
        <f>VLOOKUP(B388,'[1]ICR Data'!$A:$E,5,FALSE)</f>
        <v>2.1000000000000001E-2</v>
      </c>
      <c r="E388" s="43" t="str">
        <f>IF(VLOOKUP($B388,'[2] Current Investment Portfolios'!$C$1:$R$65536,3)="","",VLOOKUP($B388,'[2] Current Investment Portfolios'!$C$1:$R$65536,3,FALSE))</f>
        <v/>
      </c>
      <c r="F388" s="43" t="str">
        <f>IF(VLOOKUP($B388,'[2] Current Investment Portfolios'!$C$1:$R$65536,10)="","",VLOOKUP($B388,'[2] Current Investment Portfolios'!$C$1:$R$65536,10,FALSE))</f>
        <v/>
      </c>
      <c r="G388" s="43" t="str">
        <f>IF(VLOOKUP($B388,'[2] Current Investment Portfolios'!$C$1:$R$65536,4)="","",VLOOKUP($B388,'[2] Current Investment Portfolios'!$C$1:$R$65536,4,FALSE))</f>
        <v/>
      </c>
      <c r="H388" s="43" t="str">
        <f>IF(VLOOKUP($B388,'[2] Current Investment Portfolios'!$C$1:$R$65536,11)="","",VLOOKUP($B388,'[2] Current Investment Portfolios'!$C$1:$R$65536,11,FALSE))</f>
        <v/>
      </c>
      <c r="I388" s="43" t="str">
        <f>IF(VLOOKUP($B388,'[2] Current Investment Portfolios'!$C$1:$R$65536,5)="","",VLOOKUP($B388,'[2] Current Investment Portfolios'!$C$1:$R$65536,5,FALSE))</f>
        <v/>
      </c>
      <c r="J388" s="43" t="str">
        <f>IF(VLOOKUP($B388,'[2] Current Investment Portfolios'!$C$1:$R$65536,12)="","",VLOOKUP($B388,'[2] Current Investment Portfolios'!$C$1:$R$65536,12,FALSE))</f>
        <v/>
      </c>
      <c r="K388" s="43" t="str">
        <f>IF(VLOOKUP($B388,'[2] Current Investment Portfolios'!$C$1:$R$65536,6)="","",VLOOKUP($B388,'[2] Current Investment Portfolios'!$C$1:$R$65536,6,FALSE))</f>
        <v/>
      </c>
      <c r="L388" s="43" t="str">
        <f>IF(VLOOKUP($B388,'[2] Current Investment Portfolios'!$C$1:$R$65536,13)="","",VLOOKUP($B388,'[2] Current Investment Portfolios'!$C$1:$R$65536,13,FALSE))</f>
        <v/>
      </c>
      <c r="M388" s="43" t="str">
        <f>IF(VLOOKUP($B388,'[2] Current Investment Portfolios'!$C$1:$R$65536,7)="","",VLOOKUP($B388,'[2] Current Investment Portfolios'!$C$1:$R$65536,7,FALSE))</f>
        <v/>
      </c>
      <c r="N388" s="43" t="str">
        <f>IF(VLOOKUP($B388,'[2] Current Investment Portfolios'!$C$1:$R$65536,14)="","",VLOOKUP($B388,'[2] Current Investment Portfolios'!$C$1:$R$65536,14,FALSE))</f>
        <v/>
      </c>
      <c r="O388" s="43" t="str">
        <f>IF(VLOOKUP($B388,'[2] Current Investment Portfolios'!$C$1:$R$65536,8)="","",VLOOKUP($B388,'[2] Current Investment Portfolios'!$C$1:$R$65536,8,FALSE))</f>
        <v/>
      </c>
      <c r="P388" s="43" t="str">
        <f>IF(VLOOKUP($B388,'[2] Current Investment Portfolios'!$C$1:$R$65536,15)="","",VLOOKUP($B388,'[2] Current Investment Portfolios'!$C$1:$R$65536,15,FALSE))</f>
        <v/>
      </c>
      <c r="Q388" s="43" t="str">
        <f>IF(VLOOKUP($B388,'[2] Current Investment Portfolios'!$C$1:$R$65536,9)="","",VLOOKUP($B388,'[2] Current Investment Portfolios'!$C$1:$R$65536,9,FALSE))</f>
        <v/>
      </c>
      <c r="R388" s="43" t="str">
        <f>IF(VLOOKUP($B388,'[2] Current Investment Portfolios'!$C$1:$R$65536,16)="","",VLOOKUP($B388,'[2] Current Investment Portfolios'!$C$1:$R$65536,16,FALSE))</f>
        <v/>
      </c>
      <c r="S388" s="29">
        <f>VLOOKUP(B388,'[1]BuySell Data'!$A:$E,5,FALSE)</f>
        <v>5.0000000000000001E-3</v>
      </c>
      <c r="T388" s="27" t="str">
        <f>VLOOKUP(B388,'[1]Investment Managers'!$A:$B,2,FALSE)</f>
        <v>PM CAPITAL Limited</v>
      </c>
    </row>
    <row r="389" spans="1:20" x14ac:dyDescent="0.25">
      <c r="A389" s="16" t="s">
        <v>1023</v>
      </c>
      <c r="B389" s="35" t="s">
        <v>279</v>
      </c>
      <c r="C389" s="32" t="s">
        <v>873</v>
      </c>
      <c r="D389" s="29">
        <f>VLOOKUP(B389,'[1]ICR Data'!$A:$E,5,FALSE)</f>
        <v>4.5999999999999999E-3</v>
      </c>
      <c r="E389" s="43" t="e">
        <f>IF(VLOOKUP($B389,'[2] Current Investment Portfolios'!$C$1:$R$65536,3)="","",VLOOKUP($B389,'[2] Current Investment Portfolios'!$C$1:$R$65536,3,FALSE))</f>
        <v>#N/A</v>
      </c>
      <c r="F389" s="43" t="e">
        <f>IF(VLOOKUP($B389,'[2] Current Investment Portfolios'!$C$1:$R$65536,10)="","",VLOOKUP($B389,'[2] Current Investment Portfolios'!$C$1:$R$65536,10,FALSE))</f>
        <v>#N/A</v>
      </c>
      <c r="G389" s="43" t="e">
        <f>IF(VLOOKUP($B389,'[2] Current Investment Portfolios'!$C$1:$R$65536,4)="","",VLOOKUP($B389,'[2] Current Investment Portfolios'!$C$1:$R$65536,4,FALSE))</f>
        <v>#N/A</v>
      </c>
      <c r="H389" s="43" t="e">
        <f>IF(VLOOKUP($B389,'[2] Current Investment Portfolios'!$C$1:$R$65536,11)="","",VLOOKUP($B389,'[2] Current Investment Portfolios'!$C$1:$R$65536,11,FALSE))</f>
        <v>#N/A</v>
      </c>
      <c r="I389" s="43" t="e">
        <f>IF(VLOOKUP($B389,'[2] Current Investment Portfolios'!$C$1:$R$65536,5)="","",VLOOKUP($B389,'[2] Current Investment Portfolios'!$C$1:$R$65536,5,FALSE))</f>
        <v>#N/A</v>
      </c>
      <c r="J389" s="43" t="e">
        <f>IF(VLOOKUP($B389,'[2] Current Investment Portfolios'!$C$1:$R$65536,12)="","",VLOOKUP($B389,'[2] Current Investment Portfolios'!$C$1:$R$65536,12,FALSE))</f>
        <v>#N/A</v>
      </c>
      <c r="K389" s="43" t="e">
        <f>IF(VLOOKUP($B389,'[2] Current Investment Portfolios'!$C$1:$R$65536,6)="","",VLOOKUP($B389,'[2] Current Investment Portfolios'!$C$1:$R$65536,6,FALSE))</f>
        <v>#N/A</v>
      </c>
      <c r="L389" s="43" t="e">
        <f>IF(VLOOKUP($B389,'[2] Current Investment Portfolios'!$C$1:$R$65536,13)="","",VLOOKUP($B389,'[2] Current Investment Portfolios'!$C$1:$R$65536,13,FALSE))</f>
        <v>#N/A</v>
      </c>
      <c r="M389" s="43" t="e">
        <f>IF(VLOOKUP($B389,'[2] Current Investment Portfolios'!$C$1:$R$65536,7)="","",VLOOKUP($B389,'[2] Current Investment Portfolios'!$C$1:$R$65536,7,FALSE))</f>
        <v>#N/A</v>
      </c>
      <c r="N389" s="43" t="e">
        <f>IF(VLOOKUP($B389,'[2] Current Investment Portfolios'!$C$1:$R$65536,14)="","",VLOOKUP($B389,'[2] Current Investment Portfolios'!$C$1:$R$65536,14,FALSE))</f>
        <v>#N/A</v>
      </c>
      <c r="O389" s="43" t="e">
        <f>IF(VLOOKUP($B389,'[2] Current Investment Portfolios'!$C$1:$R$65536,8)="","",VLOOKUP($B389,'[2] Current Investment Portfolios'!$C$1:$R$65536,8,FALSE))</f>
        <v>#N/A</v>
      </c>
      <c r="P389" s="43" t="e">
        <f>IF(VLOOKUP($B389,'[2] Current Investment Portfolios'!$C$1:$R$65536,15)="","",VLOOKUP($B389,'[2] Current Investment Portfolios'!$C$1:$R$65536,15,FALSE))</f>
        <v>#N/A</v>
      </c>
      <c r="Q389" s="43" t="e">
        <f>IF(VLOOKUP($B389,'[2] Current Investment Portfolios'!$C$1:$R$65536,9)="","",VLOOKUP($B389,'[2] Current Investment Portfolios'!$C$1:$R$65536,9,FALSE))</f>
        <v>#N/A</v>
      </c>
      <c r="R389" s="43" t="e">
        <f>IF(VLOOKUP($B389,'[2] Current Investment Portfolios'!$C$1:$R$65536,16)="","",VLOOKUP($B389,'[2] Current Investment Portfolios'!$C$1:$R$65536,16,FALSE))</f>
        <v>#N/A</v>
      </c>
      <c r="S389" s="29">
        <f>VLOOKUP(B389,'[1]BuySell Data'!$A:$E,5,FALSE)</f>
        <v>2E-3</v>
      </c>
      <c r="T389" s="27" t="str">
        <f>VLOOKUP(B389,'[1]Investment Managers'!$A:$B,2,FALSE)</f>
        <v>First Sentier Investors</v>
      </c>
    </row>
    <row r="390" spans="1:20" x14ac:dyDescent="0.25">
      <c r="A390" s="16" t="s">
        <v>465</v>
      </c>
      <c r="B390" s="35" t="s">
        <v>140</v>
      </c>
      <c r="C390" s="32" t="s">
        <v>873</v>
      </c>
      <c r="D390" s="29">
        <f>VLOOKUP(B390,'[1]ICR Data'!$A:$E,5,FALSE)</f>
        <v>1.1200000000000002E-2</v>
      </c>
      <c r="E390" s="43" t="str">
        <f>IF(VLOOKUP($B390,'[2] Current Investment Portfolios'!$C$1:$R$65536,3)="","",VLOOKUP($B390,'[2] Current Investment Portfolios'!$C$1:$R$65536,3,FALSE))</f>
        <v/>
      </c>
      <c r="F390" s="43" t="str">
        <f>IF(VLOOKUP($B390,'[2] Current Investment Portfolios'!$C$1:$R$65536,10)="","",VLOOKUP($B390,'[2] Current Investment Portfolios'!$C$1:$R$65536,10,FALSE))</f>
        <v/>
      </c>
      <c r="G390" s="43" t="str">
        <f>IF(VLOOKUP($B390,'[2] Current Investment Portfolios'!$C$1:$R$65536,4)="","",VLOOKUP($B390,'[2] Current Investment Portfolios'!$C$1:$R$65536,4,FALSE))</f>
        <v/>
      </c>
      <c r="H390" s="43" t="str">
        <f>IF(VLOOKUP($B390,'[2] Current Investment Portfolios'!$C$1:$R$65536,11)="","",VLOOKUP($B390,'[2] Current Investment Portfolios'!$C$1:$R$65536,11,FALSE))</f>
        <v/>
      </c>
      <c r="I390" s="43" t="str">
        <f>IF(VLOOKUP($B390,'[2] Current Investment Portfolios'!$C$1:$R$65536,5)="","",VLOOKUP($B390,'[2] Current Investment Portfolios'!$C$1:$R$65536,5,FALSE))</f>
        <v/>
      </c>
      <c r="J390" s="43" t="str">
        <f>IF(VLOOKUP($B390,'[2] Current Investment Portfolios'!$C$1:$R$65536,12)="","",VLOOKUP($B390,'[2] Current Investment Portfolios'!$C$1:$R$65536,12,FALSE))</f>
        <v/>
      </c>
      <c r="K390" s="43" t="str">
        <f>IF(VLOOKUP($B390,'[2] Current Investment Portfolios'!$C$1:$R$65536,6)="","",VLOOKUP($B390,'[2] Current Investment Portfolios'!$C$1:$R$65536,6,FALSE))</f>
        <v/>
      </c>
      <c r="L390" s="43" t="str">
        <f>IF(VLOOKUP($B390,'[2] Current Investment Portfolios'!$C$1:$R$65536,13)="","",VLOOKUP($B390,'[2] Current Investment Portfolios'!$C$1:$R$65536,13,FALSE))</f>
        <v/>
      </c>
      <c r="M390" s="43" t="str">
        <f>IF(VLOOKUP($B390,'[2] Current Investment Portfolios'!$C$1:$R$65536,7)="","",VLOOKUP($B390,'[2] Current Investment Portfolios'!$C$1:$R$65536,7,FALSE))</f>
        <v/>
      </c>
      <c r="N390" s="43" t="str">
        <f>IF(VLOOKUP($B390,'[2] Current Investment Portfolios'!$C$1:$R$65536,14)="","",VLOOKUP($B390,'[2] Current Investment Portfolios'!$C$1:$R$65536,14,FALSE))</f>
        <v/>
      </c>
      <c r="O390" s="43" t="str">
        <f>IF(VLOOKUP($B390,'[2] Current Investment Portfolios'!$C$1:$R$65536,8)="","",VLOOKUP($B390,'[2] Current Investment Portfolios'!$C$1:$R$65536,8,FALSE))</f>
        <v/>
      </c>
      <c r="P390" s="43" t="str">
        <f>IF(VLOOKUP($B390,'[2] Current Investment Portfolios'!$C$1:$R$65536,15)="","",VLOOKUP($B390,'[2] Current Investment Portfolios'!$C$1:$R$65536,15,FALSE))</f>
        <v/>
      </c>
      <c r="Q390" s="43" t="str">
        <f>IF(VLOOKUP($B390,'[2] Current Investment Portfolios'!$C$1:$R$65536,9)="","",VLOOKUP($B390,'[2] Current Investment Portfolios'!$C$1:$R$65536,9,FALSE))</f>
        <v/>
      </c>
      <c r="R390" s="43" t="str">
        <f>IF(VLOOKUP($B390,'[2] Current Investment Portfolios'!$C$1:$R$65536,16)="","",VLOOKUP($B390,'[2] Current Investment Portfolios'!$C$1:$R$65536,16,FALSE))</f>
        <v/>
      </c>
      <c r="S390" s="29">
        <f>VLOOKUP(B390,'[1]BuySell Data'!$A:$E,5,FALSE)</f>
        <v>3.0999999999999999E-3</v>
      </c>
      <c r="T390" s="27" t="str">
        <f>VLOOKUP(B390,'[1]Investment Managers'!$A:$B,2,FALSE)</f>
        <v>Russell Investment Management Limited</v>
      </c>
    </row>
    <row r="391" spans="1:20" x14ac:dyDescent="0.25">
      <c r="A391" s="16" t="s">
        <v>466</v>
      </c>
      <c r="B391" s="35" t="s">
        <v>377</v>
      </c>
      <c r="C391" s="32" t="s">
        <v>873</v>
      </c>
      <c r="D391" s="29">
        <f>VLOOKUP(B391,'[1]ICR Data'!$A:$E,5,FALSE)</f>
        <v>1.04E-2</v>
      </c>
      <c r="E391" s="43" t="str">
        <f>IF(VLOOKUP($B391,'[2] Current Investment Portfolios'!$C$1:$R$65536,3)="","",VLOOKUP($B391,'[2] Current Investment Portfolios'!$C$1:$R$65536,3,FALSE))</f>
        <v/>
      </c>
      <c r="F391" s="43" t="str">
        <f>IF(VLOOKUP($B391,'[2] Current Investment Portfolios'!$C$1:$R$65536,10)="","",VLOOKUP($B391,'[2] Current Investment Portfolios'!$C$1:$R$65536,10,FALSE))</f>
        <v/>
      </c>
      <c r="G391" s="43" t="str">
        <f>IF(VLOOKUP($B391,'[2] Current Investment Portfolios'!$C$1:$R$65536,4)="","",VLOOKUP($B391,'[2] Current Investment Portfolios'!$C$1:$R$65536,4,FALSE))</f>
        <v/>
      </c>
      <c r="H391" s="43" t="str">
        <f>IF(VLOOKUP($B391,'[2] Current Investment Portfolios'!$C$1:$R$65536,11)="","",VLOOKUP($B391,'[2] Current Investment Portfolios'!$C$1:$R$65536,11,FALSE))</f>
        <v/>
      </c>
      <c r="I391" s="43" t="str">
        <f>IF(VLOOKUP($B391,'[2] Current Investment Portfolios'!$C$1:$R$65536,5)="","",VLOOKUP($B391,'[2] Current Investment Portfolios'!$C$1:$R$65536,5,FALSE))</f>
        <v/>
      </c>
      <c r="J391" s="43" t="str">
        <f>IF(VLOOKUP($B391,'[2] Current Investment Portfolios'!$C$1:$R$65536,12)="","",VLOOKUP($B391,'[2] Current Investment Portfolios'!$C$1:$R$65536,12,FALSE))</f>
        <v/>
      </c>
      <c r="K391" s="43" t="str">
        <f>IF(VLOOKUP($B391,'[2] Current Investment Portfolios'!$C$1:$R$65536,6)="","",VLOOKUP($B391,'[2] Current Investment Portfolios'!$C$1:$R$65536,6,FALSE))</f>
        <v/>
      </c>
      <c r="L391" s="43" t="str">
        <f>IF(VLOOKUP($B391,'[2] Current Investment Portfolios'!$C$1:$R$65536,13)="","",VLOOKUP($B391,'[2] Current Investment Portfolios'!$C$1:$R$65536,13,FALSE))</f>
        <v/>
      </c>
      <c r="M391" s="43" t="str">
        <f>IF(VLOOKUP($B391,'[2] Current Investment Portfolios'!$C$1:$R$65536,7)="","",VLOOKUP($B391,'[2] Current Investment Portfolios'!$C$1:$R$65536,7,FALSE))</f>
        <v/>
      </c>
      <c r="N391" s="43" t="str">
        <f>IF(VLOOKUP($B391,'[2] Current Investment Portfolios'!$C$1:$R$65536,14)="","",VLOOKUP($B391,'[2] Current Investment Portfolios'!$C$1:$R$65536,14,FALSE))</f>
        <v/>
      </c>
      <c r="O391" s="43" t="str">
        <f>IF(VLOOKUP($B391,'[2] Current Investment Portfolios'!$C$1:$R$65536,8)="","",VLOOKUP($B391,'[2] Current Investment Portfolios'!$C$1:$R$65536,8,FALSE))</f>
        <v/>
      </c>
      <c r="P391" s="43" t="str">
        <f>IF(VLOOKUP($B391,'[2] Current Investment Portfolios'!$C$1:$R$65536,15)="","",VLOOKUP($B391,'[2] Current Investment Portfolios'!$C$1:$R$65536,15,FALSE))</f>
        <v/>
      </c>
      <c r="Q391" s="43" t="str">
        <f>IF(VLOOKUP($B391,'[2] Current Investment Portfolios'!$C$1:$R$65536,9)="","",VLOOKUP($B391,'[2] Current Investment Portfolios'!$C$1:$R$65536,9,FALSE))</f>
        <v/>
      </c>
      <c r="R391" s="43" t="str">
        <f>IF(VLOOKUP($B391,'[2] Current Investment Portfolios'!$C$1:$R$65536,16)="","",VLOOKUP($B391,'[2] Current Investment Portfolios'!$C$1:$R$65536,16,FALSE))</f>
        <v/>
      </c>
      <c r="S391" s="29">
        <f>VLOOKUP(B391,'[1]BuySell Data'!$A:$E,5,FALSE)</f>
        <v>2.5000000000000001E-3</v>
      </c>
      <c r="T391" s="27" t="str">
        <f>VLOOKUP(B391,'[1]Investment Managers'!$A:$B,2,FALSE)</f>
        <v>Russell Investment Management Limited</v>
      </c>
    </row>
    <row r="392" spans="1:20" x14ac:dyDescent="0.25">
      <c r="A392" s="16" t="s">
        <v>1236</v>
      </c>
      <c r="B392" s="35" t="s">
        <v>1235</v>
      </c>
      <c r="C392" s="32" t="s">
        <v>873</v>
      </c>
      <c r="D392" s="29">
        <f>VLOOKUP(B392,'[1]ICR Data'!$A:$E,5,FALSE)</f>
        <v>8.5000000000000006E-3</v>
      </c>
      <c r="E392" s="43" t="str">
        <f>IF(VLOOKUP($B392,'[2] Current Investment Portfolios'!$C$1:$R$65536,3)="","",VLOOKUP($B392,'[2] Current Investment Portfolios'!$C$1:$R$65536,3,FALSE))</f>
        <v/>
      </c>
      <c r="F392" s="43" t="str">
        <f>IF(VLOOKUP($B392,'[2] Current Investment Portfolios'!$C$1:$R$65536,10)="","",VLOOKUP($B392,'[2] Current Investment Portfolios'!$C$1:$R$65536,10,FALSE))</f>
        <v/>
      </c>
      <c r="G392" s="43" t="str">
        <f>IF(VLOOKUP($B392,'[2] Current Investment Portfolios'!$C$1:$R$65536,4)="","",VLOOKUP($B392,'[2] Current Investment Portfolios'!$C$1:$R$65536,4,FALSE))</f>
        <v/>
      </c>
      <c r="H392" s="43" t="str">
        <f>IF(VLOOKUP($B392,'[2] Current Investment Portfolios'!$C$1:$R$65536,11)="","",VLOOKUP($B392,'[2] Current Investment Portfolios'!$C$1:$R$65536,11,FALSE))</f>
        <v/>
      </c>
      <c r="I392" s="43" t="str">
        <f>IF(VLOOKUP($B392,'[2] Current Investment Portfolios'!$C$1:$R$65536,5)="","",VLOOKUP($B392,'[2] Current Investment Portfolios'!$C$1:$R$65536,5,FALSE))</f>
        <v/>
      </c>
      <c r="J392" s="43" t="str">
        <f>IF(VLOOKUP($B392,'[2] Current Investment Portfolios'!$C$1:$R$65536,12)="","",VLOOKUP($B392,'[2] Current Investment Portfolios'!$C$1:$R$65536,12,FALSE))</f>
        <v/>
      </c>
      <c r="K392" s="43" t="str">
        <f>IF(VLOOKUP($B392,'[2] Current Investment Portfolios'!$C$1:$R$65536,6)="","",VLOOKUP($B392,'[2] Current Investment Portfolios'!$C$1:$R$65536,6,FALSE))</f>
        <v/>
      </c>
      <c r="L392" s="43" t="str">
        <f>IF(VLOOKUP($B392,'[2] Current Investment Portfolios'!$C$1:$R$65536,13)="","",VLOOKUP($B392,'[2] Current Investment Portfolios'!$C$1:$R$65536,13,FALSE))</f>
        <v/>
      </c>
      <c r="M392" s="43" t="str">
        <f>IF(VLOOKUP($B392,'[2] Current Investment Portfolios'!$C$1:$R$65536,7)="","",VLOOKUP($B392,'[2] Current Investment Portfolios'!$C$1:$R$65536,7,FALSE))</f>
        <v/>
      </c>
      <c r="N392" s="43" t="str">
        <f>IF(VLOOKUP($B392,'[2] Current Investment Portfolios'!$C$1:$R$65536,14)="","",VLOOKUP($B392,'[2] Current Investment Portfolios'!$C$1:$R$65536,14,FALSE))</f>
        <v/>
      </c>
      <c r="O392" s="43" t="str">
        <f>IF(VLOOKUP($B392,'[2] Current Investment Portfolios'!$C$1:$R$65536,8)="","",VLOOKUP($B392,'[2] Current Investment Portfolios'!$C$1:$R$65536,8,FALSE))</f>
        <v/>
      </c>
      <c r="P392" s="43" t="str">
        <f>IF(VLOOKUP($B392,'[2] Current Investment Portfolios'!$C$1:$R$65536,15)="","",VLOOKUP($B392,'[2] Current Investment Portfolios'!$C$1:$R$65536,15,FALSE))</f>
        <v/>
      </c>
      <c r="Q392" s="43" t="str">
        <f>IF(VLOOKUP($B392,'[2] Current Investment Portfolios'!$C$1:$R$65536,9)="","",VLOOKUP($B392,'[2] Current Investment Portfolios'!$C$1:$R$65536,9,FALSE))</f>
        <v/>
      </c>
      <c r="R392" s="43" t="str">
        <f>IF(VLOOKUP($B392,'[2] Current Investment Portfolios'!$C$1:$R$65536,16)="","",VLOOKUP($B392,'[2] Current Investment Portfolios'!$C$1:$R$65536,16,FALSE))</f>
        <v/>
      </c>
      <c r="S392" s="29">
        <f>VLOOKUP(B392,'[1]BuySell Data'!$A:$E,5,FALSE)</f>
        <v>1.4000000000000002E-3</v>
      </c>
      <c r="T392" s="27" t="str">
        <f>VLOOKUP(B392,'[1]Investment Managers'!$A:$B,2,FALSE)</f>
        <v>State Street Global Advisors</v>
      </c>
    </row>
    <row r="393" spans="1:20" x14ac:dyDescent="0.25">
      <c r="A393" s="16" t="s">
        <v>249</v>
      </c>
      <c r="B393" s="35" t="s">
        <v>76</v>
      </c>
      <c r="C393" s="32" t="s">
        <v>873</v>
      </c>
      <c r="D393" s="29">
        <f>VLOOKUP(B393,'[1]ICR Data'!$A:$E,5,FALSE)</f>
        <v>8.5000000000000006E-3</v>
      </c>
      <c r="E393" s="43" t="str">
        <f>IF(VLOOKUP($B393,'[2] Current Investment Portfolios'!$C$1:$R$65536,3)="","",VLOOKUP($B393,'[2] Current Investment Portfolios'!$C$1:$R$65536,3,FALSE))</f>
        <v/>
      </c>
      <c r="F393" s="43" t="str">
        <f>IF(VLOOKUP($B393,'[2] Current Investment Portfolios'!$C$1:$R$65536,10)="","",VLOOKUP($B393,'[2] Current Investment Portfolios'!$C$1:$R$65536,10,FALSE))</f>
        <v/>
      </c>
      <c r="G393" s="43" t="str">
        <f>IF(VLOOKUP($B393,'[2] Current Investment Portfolios'!$C$1:$R$65536,4)="","",VLOOKUP($B393,'[2] Current Investment Portfolios'!$C$1:$R$65536,4,FALSE))</f>
        <v/>
      </c>
      <c r="H393" s="43" t="str">
        <f>IF(VLOOKUP($B393,'[2] Current Investment Portfolios'!$C$1:$R$65536,11)="","",VLOOKUP($B393,'[2] Current Investment Portfolios'!$C$1:$R$65536,11,FALSE))</f>
        <v/>
      </c>
      <c r="I393" s="43" t="str">
        <f>IF(VLOOKUP($B393,'[2] Current Investment Portfolios'!$C$1:$R$65536,5)="","",VLOOKUP($B393,'[2] Current Investment Portfolios'!$C$1:$R$65536,5,FALSE))</f>
        <v/>
      </c>
      <c r="J393" s="43" t="str">
        <f>IF(VLOOKUP($B393,'[2] Current Investment Portfolios'!$C$1:$R$65536,12)="","",VLOOKUP($B393,'[2] Current Investment Portfolios'!$C$1:$R$65536,12,FALSE))</f>
        <v/>
      </c>
      <c r="K393" s="43" t="str">
        <f>IF(VLOOKUP($B393,'[2] Current Investment Portfolios'!$C$1:$R$65536,6)="","",VLOOKUP($B393,'[2] Current Investment Portfolios'!$C$1:$R$65536,6,FALSE))</f>
        <v/>
      </c>
      <c r="L393" s="43" t="str">
        <f>IF(VLOOKUP($B393,'[2] Current Investment Portfolios'!$C$1:$R$65536,13)="","",VLOOKUP($B393,'[2] Current Investment Portfolios'!$C$1:$R$65536,13,FALSE))</f>
        <v/>
      </c>
      <c r="M393" s="43" t="str">
        <f>IF(VLOOKUP($B393,'[2] Current Investment Portfolios'!$C$1:$R$65536,7)="","",VLOOKUP($B393,'[2] Current Investment Portfolios'!$C$1:$R$65536,7,FALSE))</f>
        <v/>
      </c>
      <c r="N393" s="43" t="str">
        <f>IF(VLOOKUP($B393,'[2] Current Investment Portfolios'!$C$1:$R$65536,14)="","",VLOOKUP($B393,'[2] Current Investment Portfolios'!$C$1:$R$65536,14,FALSE))</f>
        <v/>
      </c>
      <c r="O393" s="43" t="str">
        <f>IF(VLOOKUP($B393,'[2] Current Investment Portfolios'!$C$1:$R$65536,8)="","",VLOOKUP($B393,'[2] Current Investment Portfolios'!$C$1:$R$65536,8,FALSE))</f>
        <v/>
      </c>
      <c r="P393" s="43" t="str">
        <f>IF(VLOOKUP($B393,'[2] Current Investment Portfolios'!$C$1:$R$65536,15)="","",VLOOKUP($B393,'[2] Current Investment Portfolios'!$C$1:$R$65536,15,FALSE))</f>
        <v/>
      </c>
      <c r="Q393" s="43" t="str">
        <f>IF(VLOOKUP($B393,'[2] Current Investment Portfolios'!$C$1:$R$65536,9)="","",VLOOKUP($B393,'[2] Current Investment Portfolios'!$C$1:$R$65536,9,FALSE))</f>
        <v/>
      </c>
      <c r="R393" s="43" t="str">
        <f>IF(VLOOKUP($B393,'[2] Current Investment Portfolios'!$C$1:$R$65536,16)="","",VLOOKUP($B393,'[2] Current Investment Portfolios'!$C$1:$R$65536,16,FALSE))</f>
        <v/>
      </c>
      <c r="S393" s="29">
        <f>VLOOKUP(B393,'[1]BuySell Data'!$A:$E,5,FALSE)</f>
        <v>3.0000000000000005E-3</v>
      </c>
      <c r="T393" s="27" t="str">
        <f>VLOOKUP(B393,'[1]Investment Managers'!$A:$B,2,FALSE)</f>
        <v>T. Rowe Price</v>
      </c>
    </row>
    <row r="394" spans="1:20" x14ac:dyDescent="0.25">
      <c r="A394" s="16" t="s">
        <v>3</v>
      </c>
      <c r="B394" s="35" t="s">
        <v>4</v>
      </c>
      <c r="C394" s="32" t="s">
        <v>873</v>
      </c>
      <c r="D394" s="29">
        <f>VLOOKUP(B394,'[1]ICR Data'!$A:$E,5,FALSE)</f>
        <v>1.8E-3</v>
      </c>
      <c r="E394" s="43" t="str">
        <f>IF(VLOOKUP($B394,'[2] Current Investment Portfolios'!$C$1:$R$65536,3)="","",VLOOKUP($B394,'[2] Current Investment Portfolios'!$C$1:$R$65536,3,FALSE))</f>
        <v/>
      </c>
      <c r="F394" s="43" t="str">
        <f>IF(VLOOKUP($B394,'[2] Current Investment Portfolios'!$C$1:$R$65536,10)="","",VLOOKUP($B394,'[2] Current Investment Portfolios'!$C$1:$R$65536,10,FALSE))</f>
        <v/>
      </c>
      <c r="G394" s="43" t="str">
        <f>IF(VLOOKUP($B394,'[2] Current Investment Portfolios'!$C$1:$R$65536,4)="","",VLOOKUP($B394,'[2] Current Investment Portfolios'!$C$1:$R$65536,4,FALSE))</f>
        <v/>
      </c>
      <c r="H394" s="43" t="str">
        <f>IF(VLOOKUP($B394,'[2] Current Investment Portfolios'!$C$1:$R$65536,11)="","",VLOOKUP($B394,'[2] Current Investment Portfolios'!$C$1:$R$65536,11,FALSE))</f>
        <v/>
      </c>
      <c r="I394" s="43" t="str">
        <f>IF(VLOOKUP($B394,'[2] Current Investment Portfolios'!$C$1:$R$65536,5)="","",VLOOKUP($B394,'[2] Current Investment Portfolios'!$C$1:$R$65536,5,FALSE))</f>
        <v/>
      </c>
      <c r="J394" s="43" t="str">
        <f>IF(VLOOKUP($B394,'[2] Current Investment Portfolios'!$C$1:$R$65536,12)="","",VLOOKUP($B394,'[2] Current Investment Portfolios'!$C$1:$R$65536,12,FALSE))</f>
        <v/>
      </c>
      <c r="K394" s="43" t="str">
        <f>IF(VLOOKUP($B394,'[2] Current Investment Portfolios'!$C$1:$R$65536,6)="","",VLOOKUP($B394,'[2] Current Investment Portfolios'!$C$1:$R$65536,6,FALSE))</f>
        <v/>
      </c>
      <c r="L394" s="43" t="str">
        <f>IF(VLOOKUP($B394,'[2] Current Investment Portfolios'!$C$1:$R$65536,13)="","",VLOOKUP($B394,'[2] Current Investment Portfolios'!$C$1:$R$65536,13,FALSE))</f>
        <v/>
      </c>
      <c r="M394" s="43" t="str">
        <f>IF(VLOOKUP($B394,'[2] Current Investment Portfolios'!$C$1:$R$65536,7)="","",VLOOKUP($B394,'[2] Current Investment Portfolios'!$C$1:$R$65536,7,FALSE))</f>
        <v/>
      </c>
      <c r="N394" s="43" t="str">
        <f>IF(VLOOKUP($B394,'[2] Current Investment Portfolios'!$C$1:$R$65536,14)="","",VLOOKUP($B394,'[2] Current Investment Portfolios'!$C$1:$R$65536,14,FALSE))</f>
        <v/>
      </c>
      <c r="O394" s="43" t="str">
        <f>IF(VLOOKUP($B394,'[2] Current Investment Portfolios'!$C$1:$R$65536,8)="","",VLOOKUP($B394,'[2] Current Investment Portfolios'!$C$1:$R$65536,8,FALSE))</f>
        <v/>
      </c>
      <c r="P394" s="43" t="str">
        <f>IF(VLOOKUP($B394,'[2] Current Investment Portfolios'!$C$1:$R$65536,15)="","",VLOOKUP($B394,'[2] Current Investment Portfolios'!$C$1:$R$65536,15,FALSE))</f>
        <v/>
      </c>
      <c r="Q394" s="43" t="str">
        <f>IF(VLOOKUP($B394,'[2] Current Investment Portfolios'!$C$1:$R$65536,9)="","",VLOOKUP($B394,'[2] Current Investment Portfolios'!$C$1:$R$65536,9,FALSE))</f>
        <v/>
      </c>
      <c r="R394" s="43" t="str">
        <f>IF(VLOOKUP($B394,'[2] Current Investment Portfolios'!$C$1:$R$65536,16)="","",VLOOKUP($B394,'[2] Current Investment Portfolios'!$C$1:$R$65536,16,FALSE))</f>
        <v/>
      </c>
      <c r="S394" s="29">
        <f>VLOOKUP(B394,'[1]BuySell Data'!$A:$E,5,FALSE)</f>
        <v>1.1999999999999999E-3</v>
      </c>
      <c r="T394" s="27" t="str">
        <f>VLOOKUP(B394,'[1]Investment Managers'!$A:$B,2,FALSE)</f>
        <v>OnePath Funds Management Limited</v>
      </c>
    </row>
    <row r="395" spans="1:20" x14ac:dyDescent="0.25">
      <c r="A395" s="16" t="s">
        <v>53</v>
      </c>
      <c r="B395" s="35" t="s">
        <v>54</v>
      </c>
      <c r="C395" s="32" t="s">
        <v>873</v>
      </c>
      <c r="D395" s="29">
        <f>VLOOKUP(B395,'[1]ICR Data'!$A:$E,5,FALSE)</f>
        <v>1.2800000000000001E-2</v>
      </c>
      <c r="E395" s="43" t="e">
        <f>IF(VLOOKUP($B395,'[2] Current Investment Portfolios'!$C$1:$R$65536,3)="","",VLOOKUP($B395,'[2] Current Investment Portfolios'!$C$1:$R$65536,3,FALSE))</f>
        <v>#N/A</v>
      </c>
      <c r="F395" s="43" t="e">
        <f>IF(VLOOKUP($B395,'[2] Current Investment Portfolios'!$C$1:$R$65536,10)="","",VLOOKUP($B395,'[2] Current Investment Portfolios'!$C$1:$R$65536,10,FALSE))</f>
        <v>#N/A</v>
      </c>
      <c r="G395" s="43" t="e">
        <f>IF(VLOOKUP($B395,'[2] Current Investment Portfolios'!$C$1:$R$65536,4)="","",VLOOKUP($B395,'[2] Current Investment Portfolios'!$C$1:$R$65536,4,FALSE))</f>
        <v>#N/A</v>
      </c>
      <c r="H395" s="43" t="e">
        <f>IF(VLOOKUP($B395,'[2] Current Investment Portfolios'!$C$1:$R$65536,11)="","",VLOOKUP($B395,'[2] Current Investment Portfolios'!$C$1:$R$65536,11,FALSE))</f>
        <v>#N/A</v>
      </c>
      <c r="I395" s="43" t="e">
        <f>IF(VLOOKUP($B395,'[2] Current Investment Portfolios'!$C$1:$R$65536,5)="","",VLOOKUP($B395,'[2] Current Investment Portfolios'!$C$1:$R$65536,5,FALSE))</f>
        <v>#N/A</v>
      </c>
      <c r="J395" s="43" t="e">
        <f>IF(VLOOKUP($B395,'[2] Current Investment Portfolios'!$C$1:$R$65536,12)="","",VLOOKUP($B395,'[2] Current Investment Portfolios'!$C$1:$R$65536,12,FALSE))</f>
        <v>#N/A</v>
      </c>
      <c r="K395" s="43" t="e">
        <f>IF(VLOOKUP($B395,'[2] Current Investment Portfolios'!$C$1:$R$65536,6)="","",VLOOKUP($B395,'[2] Current Investment Portfolios'!$C$1:$R$65536,6,FALSE))</f>
        <v>#N/A</v>
      </c>
      <c r="L395" s="43" t="e">
        <f>IF(VLOOKUP($B395,'[2] Current Investment Portfolios'!$C$1:$R$65536,13)="","",VLOOKUP($B395,'[2] Current Investment Portfolios'!$C$1:$R$65536,13,FALSE))</f>
        <v>#N/A</v>
      </c>
      <c r="M395" s="43" t="e">
        <f>IF(VLOOKUP($B395,'[2] Current Investment Portfolios'!$C$1:$R$65536,7)="","",VLOOKUP($B395,'[2] Current Investment Portfolios'!$C$1:$R$65536,7,FALSE))</f>
        <v>#N/A</v>
      </c>
      <c r="N395" s="43" t="e">
        <f>IF(VLOOKUP($B395,'[2] Current Investment Portfolios'!$C$1:$R$65536,14)="","",VLOOKUP($B395,'[2] Current Investment Portfolios'!$C$1:$R$65536,14,FALSE))</f>
        <v>#N/A</v>
      </c>
      <c r="O395" s="43" t="e">
        <f>IF(VLOOKUP($B395,'[2] Current Investment Portfolios'!$C$1:$R$65536,8)="","",VLOOKUP($B395,'[2] Current Investment Portfolios'!$C$1:$R$65536,8,FALSE))</f>
        <v>#N/A</v>
      </c>
      <c r="P395" s="43" t="e">
        <f>IF(VLOOKUP($B395,'[2] Current Investment Portfolios'!$C$1:$R$65536,15)="","",VLOOKUP($B395,'[2] Current Investment Portfolios'!$C$1:$R$65536,15,FALSE))</f>
        <v>#N/A</v>
      </c>
      <c r="Q395" s="43" t="e">
        <f>IF(VLOOKUP($B395,'[2] Current Investment Portfolios'!$C$1:$R$65536,9)="","",VLOOKUP($B395,'[2] Current Investment Portfolios'!$C$1:$R$65536,9,FALSE))</f>
        <v>#N/A</v>
      </c>
      <c r="R395" s="43" t="e">
        <f>IF(VLOOKUP($B395,'[2] Current Investment Portfolios'!$C$1:$R$65536,16)="","",VLOOKUP($B395,'[2] Current Investment Portfolios'!$C$1:$R$65536,16,FALSE))</f>
        <v>#N/A</v>
      </c>
      <c r="S395" s="29">
        <f>VLOOKUP(B395,'[1]BuySell Data'!$A:$E,5,FALSE)</f>
        <v>2E-3</v>
      </c>
      <c r="T395" s="27" t="str">
        <f>VLOOKUP(B395,'[1]Investment Managers'!$A:$B,2,FALSE)</f>
        <v>Walter Scott &amp; Partners Limited</v>
      </c>
    </row>
    <row r="396" spans="1:20" x14ac:dyDescent="0.25">
      <c r="A396" s="30" t="s">
        <v>364</v>
      </c>
      <c r="B396" s="35" t="s">
        <v>363</v>
      </c>
      <c r="C396" s="32" t="s">
        <v>873</v>
      </c>
      <c r="D396" s="29">
        <f>VLOOKUP(B396,'[1]ICR Data'!$A:$E,5,FALSE)</f>
        <v>9.8999999999999991E-3</v>
      </c>
      <c r="E396" s="43" t="str">
        <f>IF(VLOOKUP($B396,'[2] Current Investment Portfolios'!$C$1:$R$65536,3)="","",VLOOKUP($B396,'[2] Current Investment Portfolios'!$C$1:$R$65536,3,FALSE))</f>
        <v/>
      </c>
      <c r="F396" s="43" t="str">
        <f>IF(VLOOKUP($B396,'[2] Current Investment Portfolios'!$C$1:$R$65536,10)="","",VLOOKUP($B396,'[2] Current Investment Portfolios'!$C$1:$R$65536,10,FALSE))</f>
        <v/>
      </c>
      <c r="G396" s="43" t="str">
        <f>IF(VLOOKUP($B396,'[2] Current Investment Portfolios'!$C$1:$R$65536,4)="","",VLOOKUP($B396,'[2] Current Investment Portfolios'!$C$1:$R$65536,4,FALSE))</f>
        <v/>
      </c>
      <c r="H396" s="43" t="str">
        <f>IF(VLOOKUP($B396,'[2] Current Investment Portfolios'!$C$1:$R$65536,11)="","",VLOOKUP($B396,'[2] Current Investment Portfolios'!$C$1:$R$65536,11,FALSE))</f>
        <v/>
      </c>
      <c r="I396" s="43" t="str">
        <f>IF(VLOOKUP($B396,'[2] Current Investment Portfolios'!$C$1:$R$65536,5)="","",VLOOKUP($B396,'[2] Current Investment Portfolios'!$C$1:$R$65536,5,FALSE))</f>
        <v/>
      </c>
      <c r="J396" s="43" t="str">
        <f>IF(VLOOKUP($B396,'[2] Current Investment Portfolios'!$C$1:$R$65536,12)="","",VLOOKUP($B396,'[2] Current Investment Portfolios'!$C$1:$R$65536,12,FALSE))</f>
        <v/>
      </c>
      <c r="K396" s="43" t="str">
        <f>IF(VLOOKUP($B396,'[2] Current Investment Portfolios'!$C$1:$R$65536,6)="","",VLOOKUP($B396,'[2] Current Investment Portfolios'!$C$1:$R$65536,6,FALSE))</f>
        <v/>
      </c>
      <c r="L396" s="43" t="str">
        <f>IF(VLOOKUP($B396,'[2] Current Investment Portfolios'!$C$1:$R$65536,13)="","",VLOOKUP($B396,'[2] Current Investment Portfolios'!$C$1:$R$65536,13,FALSE))</f>
        <v/>
      </c>
      <c r="M396" s="43" t="str">
        <f>IF(VLOOKUP($B396,'[2] Current Investment Portfolios'!$C$1:$R$65536,7)="","",VLOOKUP($B396,'[2] Current Investment Portfolios'!$C$1:$R$65536,7,FALSE))</f>
        <v/>
      </c>
      <c r="N396" s="43" t="str">
        <f>IF(VLOOKUP($B396,'[2] Current Investment Portfolios'!$C$1:$R$65536,14)="","",VLOOKUP($B396,'[2] Current Investment Portfolios'!$C$1:$R$65536,14,FALSE))</f>
        <v/>
      </c>
      <c r="O396" s="43" t="str">
        <f>IF(VLOOKUP($B396,'[2] Current Investment Portfolios'!$C$1:$R$65536,8)="","",VLOOKUP($B396,'[2] Current Investment Portfolios'!$C$1:$R$65536,8,FALSE))</f>
        <v/>
      </c>
      <c r="P396" s="43" t="str">
        <f>IF(VLOOKUP($B396,'[2] Current Investment Portfolios'!$C$1:$R$65536,15)="","",VLOOKUP($B396,'[2] Current Investment Portfolios'!$C$1:$R$65536,15,FALSE))</f>
        <v/>
      </c>
      <c r="Q396" s="43" t="str">
        <f>IF(VLOOKUP($B396,'[2] Current Investment Portfolios'!$C$1:$R$65536,9)="","",VLOOKUP($B396,'[2] Current Investment Portfolios'!$C$1:$R$65536,9,FALSE))</f>
        <v/>
      </c>
      <c r="R396" s="43" t="str">
        <f>IF(VLOOKUP($B396,'[2] Current Investment Portfolios'!$C$1:$R$65536,16)="","",VLOOKUP($B396,'[2] Current Investment Portfolios'!$C$1:$R$65536,16,FALSE))</f>
        <v/>
      </c>
      <c r="S396" s="29">
        <f>VLOOKUP(B396,'[1]BuySell Data'!$A:$E,5,FALSE)</f>
        <v>5.9999999999999995E-4</v>
      </c>
      <c r="T396" s="27" t="str">
        <f>VLOOKUP(B396,'[1]Investment Managers'!$A:$B,2,FALSE)</f>
        <v>American Century Investment Management Inc</v>
      </c>
    </row>
    <row r="397" spans="1:20" x14ac:dyDescent="0.25">
      <c r="A397" s="16" t="s">
        <v>52</v>
      </c>
      <c r="B397" s="35" t="s">
        <v>13</v>
      </c>
      <c r="C397" s="32" t="s">
        <v>873</v>
      </c>
      <c r="D397" s="29">
        <f>VLOOKUP(B397,'[1]ICR Data'!$A:$E,5,FALSE)</f>
        <v>1.01E-2</v>
      </c>
      <c r="E397" s="43" t="str">
        <f>IF(VLOOKUP($B397,'[2] Current Investment Portfolios'!$C$1:$R$65536,3)="","",VLOOKUP($B397,'[2] Current Investment Portfolios'!$C$1:$R$65536,3,FALSE))</f>
        <v/>
      </c>
      <c r="F397" s="43" t="str">
        <f>IF(VLOOKUP($B397,'[2] Current Investment Portfolios'!$C$1:$R$65536,10)="","",VLOOKUP($B397,'[2] Current Investment Portfolios'!$C$1:$R$65536,10,FALSE))</f>
        <v/>
      </c>
      <c r="G397" s="43" t="str">
        <f>IF(VLOOKUP($B397,'[2] Current Investment Portfolios'!$C$1:$R$65536,4)="","",VLOOKUP($B397,'[2] Current Investment Portfolios'!$C$1:$R$65536,4,FALSE))</f>
        <v/>
      </c>
      <c r="H397" s="43" t="str">
        <f>IF(VLOOKUP($B397,'[2] Current Investment Portfolios'!$C$1:$R$65536,11)="","",VLOOKUP($B397,'[2] Current Investment Portfolios'!$C$1:$R$65536,11,FALSE))</f>
        <v/>
      </c>
      <c r="I397" s="43" t="str">
        <f>IF(VLOOKUP($B397,'[2] Current Investment Portfolios'!$C$1:$R$65536,5)="","",VLOOKUP($B397,'[2] Current Investment Portfolios'!$C$1:$R$65536,5,FALSE))</f>
        <v/>
      </c>
      <c r="J397" s="43" t="str">
        <f>IF(VLOOKUP($B397,'[2] Current Investment Portfolios'!$C$1:$R$65536,12)="","",VLOOKUP($B397,'[2] Current Investment Portfolios'!$C$1:$R$65536,12,FALSE))</f>
        <v/>
      </c>
      <c r="K397" s="43" t="str">
        <f>IF(VLOOKUP($B397,'[2] Current Investment Portfolios'!$C$1:$R$65536,6)="","",VLOOKUP($B397,'[2] Current Investment Portfolios'!$C$1:$R$65536,6,FALSE))</f>
        <v/>
      </c>
      <c r="L397" s="43" t="str">
        <f>IF(VLOOKUP($B397,'[2] Current Investment Portfolios'!$C$1:$R$65536,13)="","",VLOOKUP($B397,'[2] Current Investment Portfolios'!$C$1:$R$65536,13,FALSE))</f>
        <v/>
      </c>
      <c r="M397" s="43" t="str">
        <f>IF(VLOOKUP($B397,'[2] Current Investment Portfolios'!$C$1:$R$65536,7)="","",VLOOKUP($B397,'[2] Current Investment Portfolios'!$C$1:$R$65536,7,FALSE))</f>
        <v/>
      </c>
      <c r="N397" s="43" t="str">
        <f>IF(VLOOKUP($B397,'[2] Current Investment Portfolios'!$C$1:$R$65536,14)="","",VLOOKUP($B397,'[2] Current Investment Portfolios'!$C$1:$R$65536,14,FALSE))</f>
        <v/>
      </c>
      <c r="O397" s="43" t="str">
        <f>IF(VLOOKUP($B397,'[2] Current Investment Portfolios'!$C$1:$R$65536,8)="","",VLOOKUP($B397,'[2] Current Investment Portfolios'!$C$1:$R$65536,8,FALSE))</f>
        <v/>
      </c>
      <c r="P397" s="43" t="str">
        <f>IF(VLOOKUP($B397,'[2] Current Investment Portfolios'!$C$1:$R$65536,15)="","",VLOOKUP($B397,'[2] Current Investment Portfolios'!$C$1:$R$65536,15,FALSE))</f>
        <v/>
      </c>
      <c r="Q397" s="43" t="str">
        <f>IF(VLOOKUP($B397,'[2] Current Investment Portfolios'!$C$1:$R$65536,9)="","",VLOOKUP($B397,'[2] Current Investment Portfolios'!$C$1:$R$65536,9,FALSE))</f>
        <v/>
      </c>
      <c r="R397" s="43" t="str">
        <f>IF(VLOOKUP($B397,'[2] Current Investment Portfolios'!$C$1:$R$65536,16)="","",VLOOKUP($B397,'[2] Current Investment Portfolios'!$C$1:$R$65536,16,FALSE))</f>
        <v/>
      </c>
      <c r="S397" s="29">
        <f>VLOOKUP(B397,'[1]BuySell Data'!$A:$E,5,FALSE)</f>
        <v>8.0000000000000004E-4</v>
      </c>
      <c r="T397" s="27" t="str">
        <f>VLOOKUP(B397,'[1]Investment Managers'!$A:$B,2,FALSE)</f>
        <v>Lazard Asset Management Pacific</v>
      </c>
    </row>
    <row r="398" spans="1:20" x14ac:dyDescent="0.25">
      <c r="A398" s="16" t="s">
        <v>325</v>
      </c>
      <c r="B398" s="35" t="s">
        <v>326</v>
      </c>
      <c r="C398" s="32" t="s">
        <v>873</v>
      </c>
      <c r="D398" s="29">
        <f>VLOOKUP(B398,'[1]ICR Data'!$A:$E,5,FALSE)</f>
        <v>9.8999999999999991E-3</v>
      </c>
      <c r="E398" s="43" t="str">
        <f>IF(VLOOKUP($B398,'[2] Current Investment Portfolios'!$C$1:$R$65536,3)="","",VLOOKUP($B398,'[2] Current Investment Portfolios'!$C$1:$R$65536,3,FALSE))</f>
        <v/>
      </c>
      <c r="F398" s="43" t="str">
        <f>IF(VLOOKUP($B398,'[2] Current Investment Portfolios'!$C$1:$R$65536,10)="","",VLOOKUP($B398,'[2] Current Investment Portfolios'!$C$1:$R$65536,10,FALSE))</f>
        <v/>
      </c>
      <c r="G398" s="43" t="str">
        <f>IF(VLOOKUP($B398,'[2] Current Investment Portfolios'!$C$1:$R$65536,4)="","",VLOOKUP($B398,'[2] Current Investment Portfolios'!$C$1:$R$65536,4,FALSE))</f>
        <v/>
      </c>
      <c r="H398" s="43" t="str">
        <f>IF(VLOOKUP($B398,'[2] Current Investment Portfolios'!$C$1:$R$65536,11)="","",VLOOKUP($B398,'[2] Current Investment Portfolios'!$C$1:$R$65536,11,FALSE))</f>
        <v/>
      </c>
      <c r="I398" s="43" t="str">
        <f>IF(VLOOKUP($B398,'[2] Current Investment Portfolios'!$C$1:$R$65536,5)="","",VLOOKUP($B398,'[2] Current Investment Portfolios'!$C$1:$R$65536,5,FALSE))</f>
        <v/>
      </c>
      <c r="J398" s="43" t="str">
        <f>IF(VLOOKUP($B398,'[2] Current Investment Portfolios'!$C$1:$R$65536,12)="","",VLOOKUP($B398,'[2] Current Investment Portfolios'!$C$1:$R$65536,12,FALSE))</f>
        <v/>
      </c>
      <c r="K398" s="43" t="str">
        <f>IF(VLOOKUP($B398,'[2] Current Investment Portfolios'!$C$1:$R$65536,6)="","",VLOOKUP($B398,'[2] Current Investment Portfolios'!$C$1:$R$65536,6,FALSE))</f>
        <v/>
      </c>
      <c r="L398" s="43" t="str">
        <f>IF(VLOOKUP($B398,'[2] Current Investment Portfolios'!$C$1:$R$65536,13)="","",VLOOKUP($B398,'[2] Current Investment Portfolios'!$C$1:$R$65536,13,FALSE))</f>
        <v/>
      </c>
      <c r="M398" s="43" t="str">
        <f>IF(VLOOKUP($B398,'[2] Current Investment Portfolios'!$C$1:$R$65536,7)="","",VLOOKUP($B398,'[2] Current Investment Portfolios'!$C$1:$R$65536,7,FALSE))</f>
        <v/>
      </c>
      <c r="N398" s="43" t="str">
        <f>IF(VLOOKUP($B398,'[2] Current Investment Portfolios'!$C$1:$R$65536,14)="","",VLOOKUP($B398,'[2] Current Investment Portfolios'!$C$1:$R$65536,14,FALSE))</f>
        <v/>
      </c>
      <c r="O398" s="43" t="str">
        <f>IF(VLOOKUP($B398,'[2] Current Investment Portfolios'!$C$1:$R$65536,8)="","",VLOOKUP($B398,'[2] Current Investment Portfolios'!$C$1:$R$65536,8,FALSE))</f>
        <v/>
      </c>
      <c r="P398" s="43" t="str">
        <f>IF(VLOOKUP($B398,'[2] Current Investment Portfolios'!$C$1:$R$65536,15)="","",VLOOKUP($B398,'[2] Current Investment Portfolios'!$C$1:$R$65536,15,FALSE))</f>
        <v/>
      </c>
      <c r="Q398" s="43" t="str">
        <f>IF(VLOOKUP($B398,'[2] Current Investment Portfolios'!$C$1:$R$65536,9)="","",VLOOKUP($B398,'[2] Current Investment Portfolios'!$C$1:$R$65536,9,FALSE))</f>
        <v/>
      </c>
      <c r="R398" s="43" t="str">
        <f>IF(VLOOKUP($B398,'[2] Current Investment Portfolios'!$C$1:$R$65536,16)="","",VLOOKUP($B398,'[2] Current Investment Portfolios'!$C$1:$R$65536,16,FALSE))</f>
        <v/>
      </c>
      <c r="S398" s="29">
        <f>VLOOKUP(B398,'[1]BuySell Data'!$A:$E,5,FALSE)</f>
        <v>8.0000000000000004E-4</v>
      </c>
      <c r="T398" s="27" t="str">
        <f>VLOOKUP(B398,'[1]Investment Managers'!$A:$B,2,FALSE)</f>
        <v>Lazard Asset Management Pacific</v>
      </c>
    </row>
    <row r="399" spans="1:20" x14ac:dyDescent="0.25">
      <c r="A399" s="46" t="s">
        <v>290</v>
      </c>
      <c r="D399" s="29"/>
      <c r="E399" s="43"/>
      <c r="F399" s="43"/>
      <c r="G399" s="43"/>
      <c r="H399" s="43"/>
      <c r="I399" s="43"/>
      <c r="J399" s="43"/>
      <c r="K399" s="43"/>
      <c r="L399" s="43"/>
      <c r="M399" s="43"/>
      <c r="N399" s="43"/>
      <c r="O399" s="43"/>
      <c r="P399" s="43"/>
      <c r="Q399" s="43"/>
      <c r="R399" s="43"/>
      <c r="S399" s="29" t="s">
        <v>300</v>
      </c>
      <c r="T399" s="27"/>
    </row>
    <row r="400" spans="1:20" x14ac:dyDescent="0.25">
      <c r="A400" s="16" t="s">
        <v>1020</v>
      </c>
      <c r="B400" s="35" t="s">
        <v>6</v>
      </c>
      <c r="C400" s="32" t="s">
        <v>873</v>
      </c>
      <c r="D400" s="29">
        <f>VLOOKUP(B400,'[1]ICR Data'!$A:$E,5,FALSE)</f>
        <v>9.7999999999999997E-3</v>
      </c>
      <c r="E400" s="43" t="str">
        <f>IF(VLOOKUP($B400,'[2] Current Investment Portfolios'!$C$1:$R$65536,3)="","",VLOOKUP($B400,'[2] Current Investment Portfolios'!$C$1:$R$65536,3,FALSE))</f>
        <v/>
      </c>
      <c r="F400" s="43" t="str">
        <f>IF(VLOOKUP($B400,'[2] Current Investment Portfolios'!$C$1:$R$65536,10)="","",VLOOKUP($B400,'[2] Current Investment Portfolios'!$C$1:$R$65536,10,FALSE))</f>
        <v/>
      </c>
      <c r="G400" s="43" t="str">
        <f>IF(VLOOKUP($B400,'[2] Current Investment Portfolios'!$C$1:$R$65536,4)="","",VLOOKUP($B400,'[2] Current Investment Portfolios'!$C$1:$R$65536,4,FALSE))</f>
        <v/>
      </c>
      <c r="H400" s="43" t="str">
        <f>IF(VLOOKUP($B400,'[2] Current Investment Portfolios'!$C$1:$R$65536,11)="","",VLOOKUP($B400,'[2] Current Investment Portfolios'!$C$1:$R$65536,11,FALSE))</f>
        <v/>
      </c>
      <c r="I400" s="43" t="str">
        <f>IF(VLOOKUP($B400,'[2] Current Investment Portfolios'!$C$1:$R$65536,5)="","",VLOOKUP($B400,'[2] Current Investment Portfolios'!$C$1:$R$65536,5,FALSE))</f>
        <v/>
      </c>
      <c r="J400" s="43" t="str">
        <f>IF(VLOOKUP($B400,'[2] Current Investment Portfolios'!$C$1:$R$65536,12)="","",VLOOKUP($B400,'[2] Current Investment Portfolios'!$C$1:$R$65536,12,FALSE))</f>
        <v/>
      </c>
      <c r="K400" s="43" t="str">
        <f>IF(VLOOKUP($B400,'[2] Current Investment Portfolios'!$C$1:$R$65536,6)="","",VLOOKUP($B400,'[2] Current Investment Portfolios'!$C$1:$R$65536,6,FALSE))</f>
        <v/>
      </c>
      <c r="L400" s="43" t="str">
        <f>IF(VLOOKUP($B400,'[2] Current Investment Portfolios'!$C$1:$R$65536,13)="","",VLOOKUP($B400,'[2] Current Investment Portfolios'!$C$1:$R$65536,13,FALSE))</f>
        <v/>
      </c>
      <c r="M400" s="43" t="str">
        <f>IF(VLOOKUP($B400,'[2] Current Investment Portfolios'!$C$1:$R$65536,7)="","",VLOOKUP($B400,'[2] Current Investment Portfolios'!$C$1:$R$65536,7,FALSE))</f>
        <v/>
      </c>
      <c r="N400" s="43" t="str">
        <f>IF(VLOOKUP($B400,'[2] Current Investment Portfolios'!$C$1:$R$65536,14)="","",VLOOKUP($B400,'[2] Current Investment Portfolios'!$C$1:$R$65536,14,FALSE))</f>
        <v/>
      </c>
      <c r="O400" s="43" t="str">
        <f>IF(VLOOKUP($B400,'[2] Current Investment Portfolios'!$C$1:$R$65536,8)="","",VLOOKUP($B400,'[2] Current Investment Portfolios'!$C$1:$R$65536,8,FALSE))</f>
        <v/>
      </c>
      <c r="P400" s="43" t="str">
        <f>IF(VLOOKUP($B400,'[2] Current Investment Portfolios'!$C$1:$R$65536,15)="","",VLOOKUP($B400,'[2] Current Investment Portfolios'!$C$1:$R$65536,15,FALSE))</f>
        <v/>
      </c>
      <c r="Q400" s="43" t="str">
        <f>IF(VLOOKUP($B400,'[2] Current Investment Portfolios'!$C$1:$R$65536,9)="","",VLOOKUP($B400,'[2] Current Investment Portfolios'!$C$1:$R$65536,9,FALSE))</f>
        <v/>
      </c>
      <c r="R400" s="43" t="str">
        <f>IF(VLOOKUP($B400,'[2] Current Investment Portfolios'!$C$1:$R$65536,16)="","",VLOOKUP($B400,'[2] Current Investment Portfolios'!$C$1:$R$65536,16,FALSE))</f>
        <v/>
      </c>
      <c r="S400" s="29">
        <f>VLOOKUP(B400,'[1]BuySell Data'!$A:$E,5,FALSE)</f>
        <v>3.0000000000000001E-3</v>
      </c>
      <c r="T400" s="27" t="str">
        <f>VLOOKUP(B400,'[1]Investment Managers'!$A:$B,2,FALSE)</f>
        <v>abrdn Inc.</v>
      </c>
    </row>
    <row r="401" spans="1:20" x14ac:dyDescent="0.25">
      <c r="A401" s="16" t="s">
        <v>365</v>
      </c>
      <c r="B401" s="35" t="s">
        <v>366</v>
      </c>
      <c r="C401" s="32" t="s">
        <v>873</v>
      </c>
      <c r="D401" s="29">
        <f>VLOOKUP(B401,'[1]ICR Data'!$A:$E,5,FALSE)</f>
        <v>1.2800000000000001E-2</v>
      </c>
      <c r="E401" s="43" t="e">
        <f>IF(VLOOKUP($B401,'[2] Current Investment Portfolios'!$C$1:$R$65536,3)="","",VLOOKUP($B401,'[2] Current Investment Portfolios'!$C$1:$R$65536,3,FALSE))</f>
        <v>#N/A</v>
      </c>
      <c r="F401" s="43" t="e">
        <f>IF(VLOOKUP($B401,'[2] Current Investment Portfolios'!$C$1:$R$65536,10)="","",VLOOKUP($B401,'[2] Current Investment Portfolios'!$C$1:$R$65536,10,FALSE))</f>
        <v>#N/A</v>
      </c>
      <c r="G401" s="43" t="e">
        <f>IF(VLOOKUP($B401,'[2] Current Investment Portfolios'!$C$1:$R$65536,4)="","",VLOOKUP($B401,'[2] Current Investment Portfolios'!$C$1:$R$65536,4,FALSE))</f>
        <v>#N/A</v>
      </c>
      <c r="H401" s="43" t="e">
        <f>IF(VLOOKUP($B401,'[2] Current Investment Portfolios'!$C$1:$R$65536,11)="","",VLOOKUP($B401,'[2] Current Investment Portfolios'!$C$1:$R$65536,11,FALSE))</f>
        <v>#N/A</v>
      </c>
      <c r="I401" s="43" t="e">
        <f>IF(VLOOKUP($B401,'[2] Current Investment Portfolios'!$C$1:$R$65536,5)="","",VLOOKUP($B401,'[2] Current Investment Portfolios'!$C$1:$R$65536,5,FALSE))</f>
        <v>#N/A</v>
      </c>
      <c r="J401" s="43" t="e">
        <f>IF(VLOOKUP($B401,'[2] Current Investment Portfolios'!$C$1:$R$65536,12)="","",VLOOKUP($B401,'[2] Current Investment Portfolios'!$C$1:$R$65536,12,FALSE))</f>
        <v>#N/A</v>
      </c>
      <c r="K401" s="43" t="e">
        <f>IF(VLOOKUP($B401,'[2] Current Investment Portfolios'!$C$1:$R$65536,6)="","",VLOOKUP($B401,'[2] Current Investment Portfolios'!$C$1:$R$65536,6,FALSE))</f>
        <v>#N/A</v>
      </c>
      <c r="L401" s="43" t="e">
        <f>IF(VLOOKUP($B401,'[2] Current Investment Portfolios'!$C$1:$R$65536,13)="","",VLOOKUP($B401,'[2] Current Investment Portfolios'!$C$1:$R$65536,13,FALSE))</f>
        <v>#N/A</v>
      </c>
      <c r="M401" s="43" t="e">
        <f>IF(VLOOKUP($B401,'[2] Current Investment Portfolios'!$C$1:$R$65536,7)="","",VLOOKUP($B401,'[2] Current Investment Portfolios'!$C$1:$R$65536,7,FALSE))</f>
        <v>#N/A</v>
      </c>
      <c r="N401" s="43" t="e">
        <f>IF(VLOOKUP($B401,'[2] Current Investment Portfolios'!$C$1:$R$65536,14)="","",VLOOKUP($B401,'[2] Current Investment Portfolios'!$C$1:$R$65536,14,FALSE))</f>
        <v>#N/A</v>
      </c>
      <c r="O401" s="43" t="e">
        <f>IF(VLOOKUP($B401,'[2] Current Investment Portfolios'!$C$1:$R$65536,8)="","",VLOOKUP($B401,'[2] Current Investment Portfolios'!$C$1:$R$65536,8,FALSE))</f>
        <v>#N/A</v>
      </c>
      <c r="P401" s="43" t="e">
        <f>IF(VLOOKUP($B401,'[2] Current Investment Portfolios'!$C$1:$R$65536,15)="","",VLOOKUP($B401,'[2] Current Investment Portfolios'!$C$1:$R$65536,15,FALSE))</f>
        <v>#N/A</v>
      </c>
      <c r="Q401" s="43" t="e">
        <f>IF(VLOOKUP($B401,'[2] Current Investment Portfolios'!$C$1:$R$65536,9)="","",VLOOKUP($B401,'[2] Current Investment Portfolios'!$C$1:$R$65536,9,FALSE))</f>
        <v>#N/A</v>
      </c>
      <c r="R401" s="43" t="e">
        <f>IF(VLOOKUP($B401,'[2] Current Investment Portfolios'!$C$1:$R$65536,16)="","",VLOOKUP($B401,'[2] Current Investment Portfolios'!$C$1:$R$65536,16,FALSE))</f>
        <v>#N/A</v>
      </c>
      <c r="S401" s="29">
        <f>VLOOKUP(B401,'[1]BuySell Data'!$A:$E,5,FALSE)</f>
        <v>3.9000000000000003E-3</v>
      </c>
      <c r="T401" s="27" t="str">
        <f>VLOOKUP(B401,'[1]Investment Managers'!$A:$B,2,FALSE)</f>
        <v>Arrowstreet Capital, L.P.</v>
      </c>
    </row>
    <row r="402" spans="1:20" x14ac:dyDescent="0.25">
      <c r="A402" s="16" t="s">
        <v>1170</v>
      </c>
      <c r="B402" s="35" t="s">
        <v>41</v>
      </c>
      <c r="C402" s="32" t="s">
        <v>873</v>
      </c>
      <c r="D402" s="29">
        <f>VLOOKUP(B402,'[1]ICR Data'!$A:$E,5,FALSE)</f>
        <v>5.3E-3</v>
      </c>
      <c r="E402" s="43" t="e">
        <f>IF(VLOOKUP($B402,'[2] Current Investment Portfolios'!$C$1:$R$65536,3)="","",VLOOKUP($B402,'[2] Current Investment Portfolios'!$C$1:$R$65536,3,FALSE))</f>
        <v>#N/A</v>
      </c>
      <c r="F402" s="43" t="e">
        <f>IF(VLOOKUP($B402,'[2] Current Investment Portfolios'!$C$1:$R$65536,10)="","",VLOOKUP($B402,'[2] Current Investment Portfolios'!$C$1:$R$65536,10,FALSE))</f>
        <v>#N/A</v>
      </c>
      <c r="G402" s="43" t="e">
        <f>IF(VLOOKUP($B402,'[2] Current Investment Portfolios'!$C$1:$R$65536,4)="","",VLOOKUP($B402,'[2] Current Investment Portfolios'!$C$1:$R$65536,4,FALSE))</f>
        <v>#N/A</v>
      </c>
      <c r="H402" s="43" t="e">
        <f>IF(VLOOKUP($B402,'[2] Current Investment Portfolios'!$C$1:$R$65536,11)="","",VLOOKUP($B402,'[2] Current Investment Portfolios'!$C$1:$R$65536,11,FALSE))</f>
        <v>#N/A</v>
      </c>
      <c r="I402" s="43" t="e">
        <f>IF(VLOOKUP($B402,'[2] Current Investment Portfolios'!$C$1:$R$65536,5)="","",VLOOKUP($B402,'[2] Current Investment Portfolios'!$C$1:$R$65536,5,FALSE))</f>
        <v>#N/A</v>
      </c>
      <c r="J402" s="43" t="e">
        <f>IF(VLOOKUP($B402,'[2] Current Investment Portfolios'!$C$1:$R$65536,12)="","",VLOOKUP($B402,'[2] Current Investment Portfolios'!$C$1:$R$65536,12,FALSE))</f>
        <v>#N/A</v>
      </c>
      <c r="K402" s="43" t="e">
        <f>IF(VLOOKUP($B402,'[2] Current Investment Portfolios'!$C$1:$R$65536,6)="","",VLOOKUP($B402,'[2] Current Investment Portfolios'!$C$1:$R$65536,6,FALSE))</f>
        <v>#N/A</v>
      </c>
      <c r="L402" s="43" t="e">
        <f>IF(VLOOKUP($B402,'[2] Current Investment Portfolios'!$C$1:$R$65536,13)="","",VLOOKUP($B402,'[2] Current Investment Portfolios'!$C$1:$R$65536,13,FALSE))</f>
        <v>#N/A</v>
      </c>
      <c r="M402" s="43" t="e">
        <f>IF(VLOOKUP($B402,'[2] Current Investment Portfolios'!$C$1:$R$65536,7)="","",VLOOKUP($B402,'[2] Current Investment Portfolios'!$C$1:$R$65536,7,FALSE))</f>
        <v>#N/A</v>
      </c>
      <c r="N402" s="43" t="e">
        <f>IF(VLOOKUP($B402,'[2] Current Investment Portfolios'!$C$1:$R$65536,14)="","",VLOOKUP($B402,'[2] Current Investment Portfolios'!$C$1:$R$65536,14,FALSE))</f>
        <v>#N/A</v>
      </c>
      <c r="O402" s="43" t="e">
        <f>IF(VLOOKUP($B402,'[2] Current Investment Portfolios'!$C$1:$R$65536,8)="","",VLOOKUP($B402,'[2] Current Investment Portfolios'!$C$1:$R$65536,8,FALSE))</f>
        <v>#N/A</v>
      </c>
      <c r="P402" s="43" t="e">
        <f>IF(VLOOKUP($B402,'[2] Current Investment Portfolios'!$C$1:$R$65536,15)="","",VLOOKUP($B402,'[2] Current Investment Portfolios'!$C$1:$R$65536,15,FALSE))</f>
        <v>#N/A</v>
      </c>
      <c r="Q402" s="43" t="e">
        <f>IF(VLOOKUP($B402,'[2] Current Investment Portfolios'!$C$1:$R$65536,9)="","",VLOOKUP($B402,'[2] Current Investment Portfolios'!$C$1:$R$65536,9,FALSE))</f>
        <v>#N/A</v>
      </c>
      <c r="R402" s="43" t="e">
        <f>IF(VLOOKUP($B402,'[2] Current Investment Portfolios'!$C$1:$R$65536,16)="","",VLOOKUP($B402,'[2] Current Investment Portfolios'!$C$1:$R$65536,16,FALSE))</f>
        <v>#N/A</v>
      </c>
      <c r="S402" s="29">
        <f>VLOOKUP(B402,'[1]BuySell Data'!$A:$E,5,FALSE)</f>
        <v>3.5999999999999999E-3</v>
      </c>
      <c r="T402" s="27" t="str">
        <f>VLOOKUP(B402,'[1]Investment Managers'!$A:$B,2,FALSE)</f>
        <v>BlackRock Asset Management Australia Ltd</v>
      </c>
    </row>
    <row r="403" spans="1:20" x14ac:dyDescent="0.25">
      <c r="A403" s="176" t="s">
        <v>886</v>
      </c>
      <c r="B403" s="75" t="s">
        <v>835</v>
      </c>
      <c r="C403" s="76" t="s">
        <v>873</v>
      </c>
      <c r="D403" s="29">
        <f>VLOOKUP(B403,'[1]ICR Data'!$A:$E,5,FALSE)</f>
        <v>3.5999999999999999E-3</v>
      </c>
      <c r="E403" s="43" t="str">
        <f>IF(VLOOKUP($B403,'[2] Current Investment Portfolios'!$C$1:$R$65536,3)="","",VLOOKUP($B403,'[2] Current Investment Portfolios'!$C$1:$R$65536,3,FALSE))</f>
        <v/>
      </c>
      <c r="F403" s="43" t="str">
        <f>IF(VLOOKUP($B403,'[2] Current Investment Portfolios'!$C$1:$R$65536,10)="","",VLOOKUP($B403,'[2] Current Investment Portfolios'!$C$1:$R$65536,10,FALSE))</f>
        <v/>
      </c>
      <c r="G403" s="43" t="str">
        <f>IF(VLOOKUP($B403,'[2] Current Investment Portfolios'!$C$1:$R$65536,4)="","",VLOOKUP($B403,'[2] Current Investment Portfolios'!$C$1:$R$65536,4,FALSE))</f>
        <v/>
      </c>
      <c r="H403" s="43" t="str">
        <f>IF(VLOOKUP($B403,'[2] Current Investment Portfolios'!$C$1:$R$65536,11)="","",VLOOKUP($B403,'[2] Current Investment Portfolios'!$C$1:$R$65536,11,FALSE))</f>
        <v/>
      </c>
      <c r="I403" s="43" t="str">
        <f>IF(VLOOKUP($B403,'[2] Current Investment Portfolios'!$C$1:$R$65536,5)="","",VLOOKUP($B403,'[2] Current Investment Portfolios'!$C$1:$R$65536,5,FALSE))</f>
        <v/>
      </c>
      <c r="J403" s="43" t="str">
        <f>IF(VLOOKUP($B403,'[2] Current Investment Portfolios'!$C$1:$R$65536,12)="","",VLOOKUP($B403,'[2] Current Investment Portfolios'!$C$1:$R$65536,12,FALSE))</f>
        <v/>
      </c>
      <c r="K403" s="43" t="str">
        <f>IF(VLOOKUP($B403,'[2] Current Investment Portfolios'!$C$1:$R$65536,6)="","",VLOOKUP($B403,'[2] Current Investment Portfolios'!$C$1:$R$65536,6,FALSE))</f>
        <v/>
      </c>
      <c r="L403" s="43" t="str">
        <f>IF(VLOOKUP($B403,'[2] Current Investment Portfolios'!$C$1:$R$65536,13)="","",VLOOKUP($B403,'[2] Current Investment Portfolios'!$C$1:$R$65536,13,FALSE))</f>
        <v/>
      </c>
      <c r="M403" s="43" t="str">
        <f>IF(VLOOKUP($B403,'[2] Current Investment Portfolios'!$C$1:$R$65536,7)="","",VLOOKUP($B403,'[2] Current Investment Portfolios'!$C$1:$R$65536,7,FALSE))</f>
        <v/>
      </c>
      <c r="N403" s="43" t="str">
        <f>IF(VLOOKUP($B403,'[2] Current Investment Portfolios'!$C$1:$R$65536,14)="","",VLOOKUP($B403,'[2] Current Investment Portfolios'!$C$1:$R$65536,14,FALSE))</f>
        <v/>
      </c>
      <c r="O403" s="43" t="str">
        <f>IF(VLOOKUP($B403,'[2] Current Investment Portfolios'!$C$1:$R$65536,8)="","",VLOOKUP($B403,'[2] Current Investment Portfolios'!$C$1:$R$65536,8,FALSE))</f>
        <v/>
      </c>
      <c r="P403" s="43" t="str">
        <f>IF(VLOOKUP($B403,'[2] Current Investment Portfolios'!$C$1:$R$65536,15)="","",VLOOKUP($B403,'[2] Current Investment Portfolios'!$C$1:$R$65536,15,FALSE))</f>
        <v/>
      </c>
      <c r="Q403" s="43" t="str">
        <f>IF(VLOOKUP($B403,'[2] Current Investment Portfolios'!$C$1:$R$65536,9)="","",VLOOKUP($B403,'[2] Current Investment Portfolios'!$C$1:$R$65536,9,FALSE))</f>
        <v/>
      </c>
      <c r="R403" s="43" t="str">
        <f>IF(VLOOKUP($B403,'[2] Current Investment Portfolios'!$C$1:$R$65536,16)="","",VLOOKUP($B403,'[2] Current Investment Portfolios'!$C$1:$R$65536,16,FALSE))</f>
        <v/>
      </c>
      <c r="S403" s="29">
        <f>VLOOKUP(B403,'[1]BuySell Data'!$A:$E,5,FALSE)</f>
        <v>2.3999999999999998E-3</v>
      </c>
      <c r="T403" s="27" t="str">
        <f>VLOOKUP(B403,'[1]Investment Managers'!$A:$B,2,FALSE)</f>
        <v>DFA Australia Limited</v>
      </c>
    </row>
    <row r="404" spans="1:20" x14ac:dyDescent="0.25">
      <c r="A404" s="176" t="s">
        <v>1194</v>
      </c>
      <c r="B404" s="75" t="s">
        <v>1193</v>
      </c>
      <c r="C404" s="76" t="s">
        <v>873</v>
      </c>
      <c r="D404" s="29">
        <f>VLOOKUP(B404,'[1]ICR Data'!$A:$E,5,FALSE)</f>
        <v>3.5999999999999999E-3</v>
      </c>
      <c r="E404" s="43" t="str">
        <f>IF(VLOOKUP($B404,'[2] Current Investment Portfolios'!$C$1:$R$65536,3)="","",VLOOKUP($B404,'[2] Current Investment Portfolios'!$C$1:$R$65536,3,FALSE))</f>
        <v/>
      </c>
      <c r="F404" s="43" t="str">
        <f>IF(VLOOKUP($B404,'[2] Current Investment Portfolios'!$C$1:$R$65536,10)="","",VLOOKUP($B404,'[2] Current Investment Portfolios'!$C$1:$R$65536,10,FALSE))</f>
        <v/>
      </c>
      <c r="G404" s="43" t="str">
        <f>IF(VLOOKUP($B404,'[2] Current Investment Portfolios'!$C$1:$R$65536,4)="","",VLOOKUP($B404,'[2] Current Investment Portfolios'!$C$1:$R$65536,4,FALSE))</f>
        <v/>
      </c>
      <c r="H404" s="43" t="str">
        <f>IF(VLOOKUP($B404,'[2] Current Investment Portfolios'!$C$1:$R$65536,11)="","",VLOOKUP($B404,'[2] Current Investment Portfolios'!$C$1:$R$65536,11,FALSE))</f>
        <v/>
      </c>
      <c r="I404" s="43" t="str">
        <f>IF(VLOOKUP($B404,'[2] Current Investment Portfolios'!$C$1:$R$65536,5)="","",VLOOKUP($B404,'[2] Current Investment Portfolios'!$C$1:$R$65536,5,FALSE))</f>
        <v/>
      </c>
      <c r="J404" s="43" t="str">
        <f>IF(VLOOKUP($B404,'[2] Current Investment Portfolios'!$C$1:$R$65536,12)="","",VLOOKUP($B404,'[2] Current Investment Portfolios'!$C$1:$R$65536,12,FALSE))</f>
        <v/>
      </c>
      <c r="K404" s="43" t="str">
        <f>IF(VLOOKUP($B404,'[2] Current Investment Portfolios'!$C$1:$R$65536,6)="","",VLOOKUP($B404,'[2] Current Investment Portfolios'!$C$1:$R$65536,6,FALSE))</f>
        <v/>
      </c>
      <c r="L404" s="43" t="str">
        <f>IF(VLOOKUP($B404,'[2] Current Investment Portfolios'!$C$1:$R$65536,13)="","",VLOOKUP($B404,'[2] Current Investment Portfolios'!$C$1:$R$65536,13,FALSE))</f>
        <v/>
      </c>
      <c r="M404" s="43" t="str">
        <f>IF(VLOOKUP($B404,'[2] Current Investment Portfolios'!$C$1:$R$65536,7)="","",VLOOKUP($B404,'[2] Current Investment Portfolios'!$C$1:$R$65536,7,FALSE))</f>
        <v/>
      </c>
      <c r="N404" s="43" t="str">
        <f>IF(VLOOKUP($B404,'[2] Current Investment Portfolios'!$C$1:$R$65536,14)="","",VLOOKUP($B404,'[2] Current Investment Portfolios'!$C$1:$R$65536,14,FALSE))</f>
        <v/>
      </c>
      <c r="O404" s="43" t="str">
        <f>IF(VLOOKUP($B404,'[2] Current Investment Portfolios'!$C$1:$R$65536,8)="","",VLOOKUP($B404,'[2] Current Investment Portfolios'!$C$1:$R$65536,8,FALSE))</f>
        <v/>
      </c>
      <c r="P404" s="43" t="str">
        <f>IF(VLOOKUP($B404,'[2] Current Investment Portfolios'!$C$1:$R$65536,15)="","",VLOOKUP($B404,'[2] Current Investment Portfolios'!$C$1:$R$65536,15,FALSE))</f>
        <v/>
      </c>
      <c r="Q404" s="43" t="str">
        <f>IF(VLOOKUP($B404,'[2] Current Investment Portfolios'!$C$1:$R$65536,9)="","",VLOOKUP($B404,'[2] Current Investment Portfolios'!$C$1:$R$65536,9,FALSE))</f>
        <v/>
      </c>
      <c r="R404" s="43" t="str">
        <f>IF(VLOOKUP($B404,'[2] Current Investment Portfolios'!$C$1:$R$65536,16)="","",VLOOKUP($B404,'[2] Current Investment Portfolios'!$C$1:$R$65536,16,FALSE))</f>
        <v/>
      </c>
      <c r="S404" s="29">
        <f>VLOOKUP(B404,'[1]BuySell Data'!$A:$E,5,FALSE)</f>
        <v>2.3999999999999998E-3</v>
      </c>
      <c r="T404" s="27" t="str">
        <f>VLOOKUP(B404,'[1]Investment Managers'!$A:$B,2,FALSE)</f>
        <v>Dimensional Fund Advisors LP</v>
      </c>
    </row>
    <row r="405" spans="1:20" x14ac:dyDescent="0.25">
      <c r="A405" s="16" t="s">
        <v>1177</v>
      </c>
      <c r="B405" s="35" t="s">
        <v>117</v>
      </c>
      <c r="C405" s="32" t="s">
        <v>873</v>
      </c>
      <c r="D405" s="29">
        <f>VLOOKUP(B405,'[1]ICR Data'!$A:$E,5,FALSE)</f>
        <v>1.3000000000000001E-2</v>
      </c>
      <c r="E405" s="43" t="e">
        <f>IF(VLOOKUP($B405,'[2] Current Investment Portfolios'!$C$1:$R$65536,3)="","",VLOOKUP($B405,'[2] Current Investment Portfolios'!$C$1:$R$65536,3,FALSE))</f>
        <v>#N/A</v>
      </c>
      <c r="F405" s="43" t="e">
        <f>IF(VLOOKUP($B405,'[2] Current Investment Portfolios'!$C$1:$R$65536,10)="","",VLOOKUP($B405,'[2] Current Investment Portfolios'!$C$1:$R$65536,10,FALSE))</f>
        <v>#N/A</v>
      </c>
      <c r="G405" s="43" t="e">
        <f>IF(VLOOKUP($B405,'[2] Current Investment Portfolios'!$C$1:$R$65536,4)="","",VLOOKUP($B405,'[2] Current Investment Portfolios'!$C$1:$R$65536,4,FALSE))</f>
        <v>#N/A</v>
      </c>
      <c r="H405" s="43" t="e">
        <f>IF(VLOOKUP($B405,'[2] Current Investment Portfolios'!$C$1:$R$65536,11)="","",VLOOKUP($B405,'[2] Current Investment Portfolios'!$C$1:$R$65536,11,FALSE))</f>
        <v>#N/A</v>
      </c>
      <c r="I405" s="43" t="e">
        <f>IF(VLOOKUP($B405,'[2] Current Investment Portfolios'!$C$1:$R$65536,5)="","",VLOOKUP($B405,'[2] Current Investment Portfolios'!$C$1:$R$65536,5,FALSE))</f>
        <v>#N/A</v>
      </c>
      <c r="J405" s="43" t="e">
        <f>IF(VLOOKUP($B405,'[2] Current Investment Portfolios'!$C$1:$R$65536,12)="","",VLOOKUP($B405,'[2] Current Investment Portfolios'!$C$1:$R$65536,12,FALSE))</f>
        <v>#N/A</v>
      </c>
      <c r="K405" s="43" t="e">
        <f>IF(VLOOKUP($B405,'[2] Current Investment Portfolios'!$C$1:$R$65536,6)="","",VLOOKUP($B405,'[2] Current Investment Portfolios'!$C$1:$R$65536,6,FALSE))</f>
        <v>#N/A</v>
      </c>
      <c r="L405" s="43" t="e">
        <f>IF(VLOOKUP($B405,'[2] Current Investment Portfolios'!$C$1:$R$65536,13)="","",VLOOKUP($B405,'[2] Current Investment Portfolios'!$C$1:$R$65536,13,FALSE))</f>
        <v>#N/A</v>
      </c>
      <c r="M405" s="43" t="e">
        <f>IF(VLOOKUP($B405,'[2] Current Investment Portfolios'!$C$1:$R$65536,7)="","",VLOOKUP($B405,'[2] Current Investment Portfolios'!$C$1:$R$65536,7,FALSE))</f>
        <v>#N/A</v>
      </c>
      <c r="N405" s="43" t="e">
        <f>IF(VLOOKUP($B405,'[2] Current Investment Portfolios'!$C$1:$R$65536,14)="","",VLOOKUP($B405,'[2] Current Investment Portfolios'!$C$1:$R$65536,14,FALSE))</f>
        <v>#N/A</v>
      </c>
      <c r="O405" s="43" t="e">
        <f>IF(VLOOKUP($B405,'[2] Current Investment Portfolios'!$C$1:$R$65536,8)="","",VLOOKUP($B405,'[2] Current Investment Portfolios'!$C$1:$R$65536,8,FALSE))</f>
        <v>#N/A</v>
      </c>
      <c r="P405" s="43" t="e">
        <f>IF(VLOOKUP($B405,'[2] Current Investment Portfolios'!$C$1:$R$65536,15)="","",VLOOKUP($B405,'[2] Current Investment Portfolios'!$C$1:$R$65536,15,FALSE))</f>
        <v>#N/A</v>
      </c>
      <c r="Q405" s="43" t="e">
        <f>IF(VLOOKUP($B405,'[2] Current Investment Portfolios'!$C$1:$R$65536,9)="","",VLOOKUP($B405,'[2] Current Investment Portfolios'!$C$1:$R$65536,9,FALSE))</f>
        <v>#N/A</v>
      </c>
      <c r="R405" s="43" t="e">
        <f>IF(VLOOKUP($B405,'[2] Current Investment Portfolios'!$C$1:$R$65536,16)="","",VLOOKUP($B405,'[2] Current Investment Portfolios'!$C$1:$R$65536,16,FALSE))</f>
        <v>#N/A</v>
      </c>
      <c r="S405" s="29">
        <f>VLOOKUP(B405,'[1]BuySell Data'!$A:$E,5,FALSE)</f>
        <v>4.0000000000000001E-3</v>
      </c>
      <c r="T405" s="27" t="str">
        <f>VLOOKUP(B405,'[1]Investment Managers'!$A:$B,2,FALSE)</f>
        <v>Epoch Investment Partners Inc</v>
      </c>
    </row>
    <row r="406" spans="1:20" x14ac:dyDescent="0.25">
      <c r="A406" s="16" t="s">
        <v>433</v>
      </c>
      <c r="B406" s="35" t="s">
        <v>248</v>
      </c>
      <c r="C406" s="32" t="s">
        <v>873</v>
      </c>
      <c r="D406" s="29">
        <f>VLOOKUP(B406,'[1]ICR Data'!$A:$E,5,FALSE)</f>
        <v>9.4999999999999998E-3</v>
      </c>
      <c r="E406" s="43" t="e">
        <f>IF(VLOOKUP($B406,'[2] Current Investment Portfolios'!$C$1:$R$65536,3)="","",VLOOKUP($B406,'[2] Current Investment Portfolios'!$C$1:$R$65536,3,FALSE))</f>
        <v>#N/A</v>
      </c>
      <c r="F406" s="43" t="e">
        <f>IF(VLOOKUP($B406,'[2] Current Investment Portfolios'!$C$1:$R$65536,10)="","",VLOOKUP($B406,'[2] Current Investment Portfolios'!$C$1:$R$65536,10,FALSE))</f>
        <v>#N/A</v>
      </c>
      <c r="G406" s="43" t="e">
        <f>IF(VLOOKUP($B406,'[2] Current Investment Portfolios'!$C$1:$R$65536,4)="","",VLOOKUP($B406,'[2] Current Investment Portfolios'!$C$1:$R$65536,4,FALSE))</f>
        <v>#N/A</v>
      </c>
      <c r="H406" s="43" t="e">
        <f>IF(VLOOKUP($B406,'[2] Current Investment Portfolios'!$C$1:$R$65536,11)="","",VLOOKUP($B406,'[2] Current Investment Portfolios'!$C$1:$R$65536,11,FALSE))</f>
        <v>#N/A</v>
      </c>
      <c r="I406" s="43" t="e">
        <f>IF(VLOOKUP($B406,'[2] Current Investment Portfolios'!$C$1:$R$65536,5)="","",VLOOKUP($B406,'[2] Current Investment Portfolios'!$C$1:$R$65536,5,FALSE))</f>
        <v>#N/A</v>
      </c>
      <c r="J406" s="43" t="e">
        <f>IF(VLOOKUP($B406,'[2] Current Investment Portfolios'!$C$1:$R$65536,12)="","",VLOOKUP($B406,'[2] Current Investment Portfolios'!$C$1:$R$65536,12,FALSE))</f>
        <v>#N/A</v>
      </c>
      <c r="K406" s="43" t="e">
        <f>IF(VLOOKUP($B406,'[2] Current Investment Portfolios'!$C$1:$R$65536,6)="","",VLOOKUP($B406,'[2] Current Investment Portfolios'!$C$1:$R$65536,6,FALSE))</f>
        <v>#N/A</v>
      </c>
      <c r="L406" s="43" t="e">
        <f>IF(VLOOKUP($B406,'[2] Current Investment Portfolios'!$C$1:$R$65536,13)="","",VLOOKUP($B406,'[2] Current Investment Portfolios'!$C$1:$R$65536,13,FALSE))</f>
        <v>#N/A</v>
      </c>
      <c r="M406" s="43" t="e">
        <f>IF(VLOOKUP($B406,'[2] Current Investment Portfolios'!$C$1:$R$65536,7)="","",VLOOKUP($B406,'[2] Current Investment Portfolios'!$C$1:$R$65536,7,FALSE))</f>
        <v>#N/A</v>
      </c>
      <c r="N406" s="43" t="e">
        <f>IF(VLOOKUP($B406,'[2] Current Investment Portfolios'!$C$1:$R$65536,14)="","",VLOOKUP($B406,'[2] Current Investment Portfolios'!$C$1:$R$65536,14,FALSE))</f>
        <v>#N/A</v>
      </c>
      <c r="O406" s="43" t="e">
        <f>IF(VLOOKUP($B406,'[2] Current Investment Portfolios'!$C$1:$R$65536,8)="","",VLOOKUP($B406,'[2] Current Investment Portfolios'!$C$1:$R$65536,8,FALSE))</f>
        <v>#N/A</v>
      </c>
      <c r="P406" s="43" t="e">
        <f>IF(VLOOKUP($B406,'[2] Current Investment Portfolios'!$C$1:$R$65536,15)="","",VLOOKUP($B406,'[2] Current Investment Portfolios'!$C$1:$R$65536,15,FALSE))</f>
        <v>#N/A</v>
      </c>
      <c r="Q406" s="43" t="e">
        <f>IF(VLOOKUP($B406,'[2] Current Investment Portfolios'!$C$1:$R$65536,9)="","",VLOOKUP($B406,'[2] Current Investment Portfolios'!$C$1:$R$65536,9,FALSE))</f>
        <v>#N/A</v>
      </c>
      <c r="R406" s="43" t="e">
        <f>IF(VLOOKUP($B406,'[2] Current Investment Portfolios'!$C$1:$R$65536,16)="","",VLOOKUP($B406,'[2] Current Investment Portfolios'!$C$1:$R$65536,16,FALSE))</f>
        <v>#N/A</v>
      </c>
      <c r="S406" s="29">
        <f>VLOOKUP(B406,'[1]BuySell Data'!$A:$E,5,FALSE)</f>
        <v>4.0000000000000001E-3</v>
      </c>
      <c r="T406" s="27" t="str">
        <f>VLOOKUP(B406,'[1]Investment Managers'!$A:$B,2,FALSE)</f>
        <v>Invesco Advisers, Inc</v>
      </c>
    </row>
    <row r="407" spans="1:20" x14ac:dyDescent="0.25">
      <c r="A407" s="16" t="s">
        <v>429</v>
      </c>
      <c r="B407" s="35" t="s">
        <v>430</v>
      </c>
      <c r="C407" s="32" t="s">
        <v>873</v>
      </c>
      <c r="D407" s="29">
        <f>VLOOKUP(B407,'[1]ICR Data'!$A:$E,5,FALSE)</f>
        <v>1.3800000000000002E-2</v>
      </c>
      <c r="E407" s="43" t="e">
        <f>IF(VLOOKUP($B407,'[2] Current Investment Portfolios'!$C$1:$R$65536,3)="","",VLOOKUP($B407,'[2] Current Investment Portfolios'!$C$1:$R$65536,3,FALSE))</f>
        <v>#N/A</v>
      </c>
      <c r="F407" s="43" t="e">
        <f>IF(VLOOKUP($B407,'[2] Current Investment Portfolios'!$C$1:$R$65536,10)="","",VLOOKUP($B407,'[2] Current Investment Portfolios'!$C$1:$R$65536,10,FALSE))</f>
        <v>#N/A</v>
      </c>
      <c r="G407" s="43" t="e">
        <f>IF(VLOOKUP($B407,'[2] Current Investment Portfolios'!$C$1:$R$65536,4)="","",VLOOKUP($B407,'[2] Current Investment Portfolios'!$C$1:$R$65536,4,FALSE))</f>
        <v>#N/A</v>
      </c>
      <c r="H407" s="43" t="e">
        <f>IF(VLOOKUP($B407,'[2] Current Investment Portfolios'!$C$1:$R$65536,11)="","",VLOOKUP($B407,'[2] Current Investment Portfolios'!$C$1:$R$65536,11,FALSE))</f>
        <v>#N/A</v>
      </c>
      <c r="I407" s="43" t="e">
        <f>IF(VLOOKUP($B407,'[2] Current Investment Portfolios'!$C$1:$R$65536,5)="","",VLOOKUP($B407,'[2] Current Investment Portfolios'!$C$1:$R$65536,5,FALSE))</f>
        <v>#N/A</v>
      </c>
      <c r="J407" s="43" t="e">
        <f>IF(VLOOKUP($B407,'[2] Current Investment Portfolios'!$C$1:$R$65536,12)="","",VLOOKUP($B407,'[2] Current Investment Portfolios'!$C$1:$R$65536,12,FALSE))</f>
        <v>#N/A</v>
      </c>
      <c r="K407" s="43" t="e">
        <f>IF(VLOOKUP($B407,'[2] Current Investment Portfolios'!$C$1:$R$65536,6)="","",VLOOKUP($B407,'[2] Current Investment Portfolios'!$C$1:$R$65536,6,FALSE))</f>
        <v>#N/A</v>
      </c>
      <c r="L407" s="43" t="e">
        <f>IF(VLOOKUP($B407,'[2] Current Investment Portfolios'!$C$1:$R$65536,13)="","",VLOOKUP($B407,'[2] Current Investment Portfolios'!$C$1:$R$65536,13,FALSE))</f>
        <v>#N/A</v>
      </c>
      <c r="M407" s="43" t="e">
        <f>IF(VLOOKUP($B407,'[2] Current Investment Portfolios'!$C$1:$R$65536,7)="","",VLOOKUP($B407,'[2] Current Investment Portfolios'!$C$1:$R$65536,7,FALSE))</f>
        <v>#N/A</v>
      </c>
      <c r="N407" s="43" t="e">
        <f>IF(VLOOKUP($B407,'[2] Current Investment Portfolios'!$C$1:$R$65536,14)="","",VLOOKUP($B407,'[2] Current Investment Portfolios'!$C$1:$R$65536,14,FALSE))</f>
        <v>#N/A</v>
      </c>
      <c r="O407" s="43" t="e">
        <f>IF(VLOOKUP($B407,'[2] Current Investment Portfolios'!$C$1:$R$65536,8)="","",VLOOKUP($B407,'[2] Current Investment Portfolios'!$C$1:$R$65536,8,FALSE))</f>
        <v>#N/A</v>
      </c>
      <c r="P407" s="43" t="e">
        <f>IF(VLOOKUP($B407,'[2] Current Investment Portfolios'!$C$1:$R$65536,15)="","",VLOOKUP($B407,'[2] Current Investment Portfolios'!$C$1:$R$65536,15,FALSE))</f>
        <v>#N/A</v>
      </c>
      <c r="Q407" s="43" t="e">
        <f>IF(VLOOKUP($B407,'[2] Current Investment Portfolios'!$C$1:$R$65536,9)="","",VLOOKUP($B407,'[2] Current Investment Portfolios'!$C$1:$R$65536,9,FALSE))</f>
        <v>#N/A</v>
      </c>
      <c r="R407" s="43" t="e">
        <f>IF(VLOOKUP($B407,'[2] Current Investment Portfolios'!$C$1:$R$65536,16)="","",VLOOKUP($B407,'[2] Current Investment Portfolios'!$C$1:$R$65536,16,FALSE))</f>
        <v>#N/A</v>
      </c>
      <c r="S407" s="29">
        <f>VLOOKUP(B407,'[1]BuySell Data'!$A:$E,5,FALSE)</f>
        <v>1.4000000000000002E-3</v>
      </c>
      <c r="T407" s="27" t="str">
        <f>VLOOKUP(B407,'[1]Investment Managers'!$A:$B,2,FALSE)</f>
        <v>Magellan Asset Management Limited</v>
      </c>
    </row>
    <row r="408" spans="1:20" x14ac:dyDescent="0.25">
      <c r="A408" s="257" t="s">
        <v>1749</v>
      </c>
      <c r="B408" s="258" t="s">
        <v>1738</v>
      </c>
      <c r="C408" s="32" t="s">
        <v>873</v>
      </c>
      <c r="D408" s="29">
        <f>VLOOKUP(B408,'[1]ICR Data'!$A:$E,5,FALSE)</f>
        <v>1.3500000000000002E-2</v>
      </c>
      <c r="E408" s="43" t="e">
        <f>IF(VLOOKUP($B408,'[2] Current Investment Portfolios'!$C$1:$R$65536,3)="","",VLOOKUP($B408,'[2] Current Investment Portfolios'!$C$1:$R$65536,3,FALSE))</f>
        <v>#N/A</v>
      </c>
      <c r="F408" s="43" t="e">
        <f>IF(VLOOKUP($B408,'[2] Current Investment Portfolios'!$C$1:$R$65536,10)="","",VLOOKUP($B408,'[2] Current Investment Portfolios'!$C$1:$R$65536,10,FALSE))</f>
        <v>#N/A</v>
      </c>
      <c r="G408" s="43" t="e">
        <f>IF(VLOOKUP($B408,'[2] Current Investment Portfolios'!$C$1:$R$65536,4)="","",VLOOKUP($B408,'[2] Current Investment Portfolios'!$C$1:$R$65536,4,FALSE))</f>
        <v>#N/A</v>
      </c>
      <c r="H408" s="43" t="e">
        <f>IF(VLOOKUP($B408,'[2] Current Investment Portfolios'!$C$1:$R$65536,11)="","",VLOOKUP($B408,'[2] Current Investment Portfolios'!$C$1:$R$65536,11,FALSE))</f>
        <v>#N/A</v>
      </c>
      <c r="I408" s="43" t="e">
        <f>IF(VLOOKUP($B408,'[2] Current Investment Portfolios'!$C$1:$R$65536,5)="","",VLOOKUP($B408,'[2] Current Investment Portfolios'!$C$1:$R$65536,5,FALSE))</f>
        <v>#N/A</v>
      </c>
      <c r="J408" s="43" t="e">
        <f>IF(VLOOKUP($B408,'[2] Current Investment Portfolios'!$C$1:$R$65536,12)="","",VLOOKUP($B408,'[2] Current Investment Portfolios'!$C$1:$R$65536,12,FALSE))</f>
        <v>#N/A</v>
      </c>
      <c r="K408" s="43" t="e">
        <f>IF(VLOOKUP($B408,'[2] Current Investment Portfolios'!$C$1:$R$65536,6)="","",VLOOKUP($B408,'[2] Current Investment Portfolios'!$C$1:$R$65536,6,FALSE))</f>
        <v>#N/A</v>
      </c>
      <c r="L408" s="43" t="e">
        <f>IF(VLOOKUP($B408,'[2] Current Investment Portfolios'!$C$1:$R$65536,13)="","",VLOOKUP($B408,'[2] Current Investment Portfolios'!$C$1:$R$65536,13,FALSE))</f>
        <v>#N/A</v>
      </c>
      <c r="M408" s="43" t="e">
        <f>IF(VLOOKUP($B408,'[2] Current Investment Portfolios'!$C$1:$R$65536,7)="","",VLOOKUP($B408,'[2] Current Investment Portfolios'!$C$1:$R$65536,7,FALSE))</f>
        <v>#N/A</v>
      </c>
      <c r="N408" s="43" t="e">
        <f>IF(VLOOKUP($B408,'[2] Current Investment Portfolios'!$C$1:$R$65536,14)="","",VLOOKUP($B408,'[2] Current Investment Portfolios'!$C$1:$R$65536,14,FALSE))</f>
        <v>#N/A</v>
      </c>
      <c r="O408" s="43" t="e">
        <f>IF(VLOOKUP($B408,'[2] Current Investment Portfolios'!$C$1:$R$65536,8)="","",VLOOKUP($B408,'[2] Current Investment Portfolios'!$C$1:$R$65536,8,FALSE))</f>
        <v>#N/A</v>
      </c>
      <c r="P408" s="43" t="e">
        <f>IF(VLOOKUP($B408,'[2] Current Investment Portfolios'!$C$1:$R$65536,15)="","",VLOOKUP($B408,'[2] Current Investment Portfolios'!$C$1:$R$65536,15,FALSE))</f>
        <v>#N/A</v>
      </c>
      <c r="Q408" s="43" t="e">
        <f>IF(VLOOKUP($B408,'[2] Current Investment Portfolios'!$C$1:$R$65536,9)="","",VLOOKUP($B408,'[2] Current Investment Portfolios'!$C$1:$R$65536,9,FALSE))</f>
        <v>#N/A</v>
      </c>
      <c r="R408" s="43" t="e">
        <f>IF(VLOOKUP($B408,'[2] Current Investment Portfolios'!$C$1:$R$65536,16)="","",VLOOKUP($B408,'[2] Current Investment Portfolios'!$C$1:$R$65536,16,FALSE))</f>
        <v>#N/A</v>
      </c>
      <c r="S408" s="29">
        <f>VLOOKUP(B408,'[1]BuySell Data'!$A:$E,5,FALSE)</f>
        <v>5.0000000000000001E-3</v>
      </c>
      <c r="T408" s="27" t="str">
        <f>VLOOKUP(B408,'[1]Investment Managers'!$A:$B,2,FALSE)</f>
        <v>Hunter Hall Investment Management Ltd</v>
      </c>
    </row>
    <row r="409" spans="1:20" x14ac:dyDescent="0.25">
      <c r="A409" s="16" t="s">
        <v>1024</v>
      </c>
      <c r="B409" s="35" t="s">
        <v>280</v>
      </c>
      <c r="C409" s="32" t="s">
        <v>873</v>
      </c>
      <c r="D409" s="29">
        <f>VLOOKUP(B409,'[1]ICR Data'!$A:$E,5,FALSE)</f>
        <v>4.7000000000000002E-3</v>
      </c>
      <c r="E409" s="43" t="e">
        <f>IF(VLOOKUP($B409,'[2] Current Investment Portfolios'!$C$1:$R$65536,3)="","",VLOOKUP($B409,'[2] Current Investment Portfolios'!$C$1:$R$65536,3,FALSE))</f>
        <v>#N/A</v>
      </c>
      <c r="F409" s="43" t="e">
        <f>IF(VLOOKUP($B409,'[2] Current Investment Portfolios'!$C$1:$R$65536,10)="","",VLOOKUP($B409,'[2] Current Investment Portfolios'!$C$1:$R$65536,10,FALSE))</f>
        <v>#N/A</v>
      </c>
      <c r="G409" s="43" t="e">
        <f>IF(VLOOKUP($B409,'[2] Current Investment Portfolios'!$C$1:$R$65536,4)="","",VLOOKUP($B409,'[2] Current Investment Portfolios'!$C$1:$R$65536,4,FALSE))</f>
        <v>#N/A</v>
      </c>
      <c r="H409" s="43" t="e">
        <f>IF(VLOOKUP($B409,'[2] Current Investment Portfolios'!$C$1:$R$65536,11)="","",VLOOKUP($B409,'[2] Current Investment Portfolios'!$C$1:$R$65536,11,FALSE))</f>
        <v>#N/A</v>
      </c>
      <c r="I409" s="43" t="e">
        <f>IF(VLOOKUP($B409,'[2] Current Investment Portfolios'!$C$1:$R$65536,5)="","",VLOOKUP($B409,'[2] Current Investment Portfolios'!$C$1:$R$65536,5,FALSE))</f>
        <v>#N/A</v>
      </c>
      <c r="J409" s="43" t="e">
        <f>IF(VLOOKUP($B409,'[2] Current Investment Portfolios'!$C$1:$R$65536,12)="","",VLOOKUP($B409,'[2] Current Investment Portfolios'!$C$1:$R$65536,12,FALSE))</f>
        <v>#N/A</v>
      </c>
      <c r="K409" s="43" t="e">
        <f>IF(VLOOKUP($B409,'[2] Current Investment Portfolios'!$C$1:$R$65536,6)="","",VLOOKUP($B409,'[2] Current Investment Portfolios'!$C$1:$R$65536,6,FALSE))</f>
        <v>#N/A</v>
      </c>
      <c r="L409" s="43" t="e">
        <f>IF(VLOOKUP($B409,'[2] Current Investment Portfolios'!$C$1:$R$65536,13)="","",VLOOKUP($B409,'[2] Current Investment Portfolios'!$C$1:$R$65536,13,FALSE))</f>
        <v>#N/A</v>
      </c>
      <c r="M409" s="43" t="e">
        <f>IF(VLOOKUP($B409,'[2] Current Investment Portfolios'!$C$1:$R$65536,7)="","",VLOOKUP($B409,'[2] Current Investment Portfolios'!$C$1:$R$65536,7,FALSE))</f>
        <v>#N/A</v>
      </c>
      <c r="N409" s="43" t="e">
        <f>IF(VLOOKUP($B409,'[2] Current Investment Portfolios'!$C$1:$R$65536,14)="","",VLOOKUP($B409,'[2] Current Investment Portfolios'!$C$1:$R$65536,14,FALSE))</f>
        <v>#N/A</v>
      </c>
      <c r="O409" s="43" t="e">
        <f>IF(VLOOKUP($B409,'[2] Current Investment Portfolios'!$C$1:$R$65536,8)="","",VLOOKUP($B409,'[2] Current Investment Portfolios'!$C$1:$R$65536,8,FALSE))</f>
        <v>#N/A</v>
      </c>
      <c r="P409" s="43" t="e">
        <f>IF(VLOOKUP($B409,'[2] Current Investment Portfolios'!$C$1:$R$65536,15)="","",VLOOKUP($B409,'[2] Current Investment Portfolios'!$C$1:$R$65536,15,FALSE))</f>
        <v>#N/A</v>
      </c>
      <c r="Q409" s="43" t="e">
        <f>IF(VLOOKUP($B409,'[2] Current Investment Portfolios'!$C$1:$R$65536,9)="","",VLOOKUP($B409,'[2] Current Investment Portfolios'!$C$1:$R$65536,9,FALSE))</f>
        <v>#N/A</v>
      </c>
      <c r="R409" s="43" t="e">
        <f>IF(VLOOKUP($B409,'[2] Current Investment Portfolios'!$C$1:$R$65536,16)="","",VLOOKUP($B409,'[2] Current Investment Portfolios'!$C$1:$R$65536,16,FALSE))</f>
        <v>#N/A</v>
      </c>
      <c r="S409" s="29">
        <f>VLOOKUP(B409,'[1]BuySell Data'!$A:$E,5,FALSE)</f>
        <v>2E-3</v>
      </c>
      <c r="T409" s="27" t="str">
        <f>VLOOKUP(B409,'[1]Investment Managers'!$A:$B,2,FALSE)</f>
        <v>First Sentier Investors</v>
      </c>
    </row>
    <row r="410" spans="1:20" x14ac:dyDescent="0.25">
      <c r="A410" s="16" t="s">
        <v>467</v>
      </c>
      <c r="B410" s="35" t="s">
        <v>378</v>
      </c>
      <c r="C410" s="32" t="s">
        <v>873</v>
      </c>
      <c r="D410" s="29">
        <f>VLOOKUP(B410,'[1]ICR Data'!$A:$E,5,FALSE)</f>
        <v>1.09E-2</v>
      </c>
      <c r="E410" s="43" t="str">
        <f>IF(VLOOKUP($B410,'[2] Current Investment Portfolios'!$C$1:$R$65536,3)="","",VLOOKUP($B410,'[2] Current Investment Portfolios'!$C$1:$R$65536,3,FALSE))</f>
        <v/>
      </c>
      <c r="F410" s="43" t="str">
        <f>IF(VLOOKUP($B410,'[2] Current Investment Portfolios'!$C$1:$R$65536,10)="","",VLOOKUP($B410,'[2] Current Investment Portfolios'!$C$1:$R$65536,10,FALSE))</f>
        <v/>
      </c>
      <c r="G410" s="43" t="str">
        <f>IF(VLOOKUP($B410,'[2] Current Investment Portfolios'!$C$1:$R$65536,4)="","",VLOOKUP($B410,'[2] Current Investment Portfolios'!$C$1:$R$65536,4,FALSE))</f>
        <v/>
      </c>
      <c r="H410" s="43" t="str">
        <f>IF(VLOOKUP($B410,'[2] Current Investment Portfolios'!$C$1:$R$65536,11)="","",VLOOKUP($B410,'[2] Current Investment Portfolios'!$C$1:$R$65536,11,FALSE))</f>
        <v/>
      </c>
      <c r="I410" s="43" t="str">
        <f>IF(VLOOKUP($B410,'[2] Current Investment Portfolios'!$C$1:$R$65536,5)="","",VLOOKUP($B410,'[2] Current Investment Portfolios'!$C$1:$R$65536,5,FALSE))</f>
        <v/>
      </c>
      <c r="J410" s="43" t="str">
        <f>IF(VLOOKUP($B410,'[2] Current Investment Portfolios'!$C$1:$R$65536,12)="","",VLOOKUP($B410,'[2] Current Investment Portfolios'!$C$1:$R$65536,12,FALSE))</f>
        <v/>
      </c>
      <c r="K410" s="43" t="str">
        <f>IF(VLOOKUP($B410,'[2] Current Investment Portfolios'!$C$1:$R$65536,6)="","",VLOOKUP($B410,'[2] Current Investment Portfolios'!$C$1:$R$65536,6,FALSE))</f>
        <v/>
      </c>
      <c r="L410" s="43" t="str">
        <f>IF(VLOOKUP($B410,'[2] Current Investment Portfolios'!$C$1:$R$65536,13)="","",VLOOKUP($B410,'[2] Current Investment Portfolios'!$C$1:$R$65536,13,FALSE))</f>
        <v/>
      </c>
      <c r="M410" s="43" t="str">
        <f>IF(VLOOKUP($B410,'[2] Current Investment Portfolios'!$C$1:$R$65536,7)="","",VLOOKUP($B410,'[2] Current Investment Portfolios'!$C$1:$R$65536,7,FALSE))</f>
        <v/>
      </c>
      <c r="N410" s="43" t="str">
        <f>IF(VLOOKUP($B410,'[2] Current Investment Portfolios'!$C$1:$R$65536,14)="","",VLOOKUP($B410,'[2] Current Investment Portfolios'!$C$1:$R$65536,14,FALSE))</f>
        <v/>
      </c>
      <c r="O410" s="43" t="str">
        <f>IF(VLOOKUP($B410,'[2] Current Investment Portfolios'!$C$1:$R$65536,8)="","",VLOOKUP($B410,'[2] Current Investment Portfolios'!$C$1:$R$65536,8,FALSE))</f>
        <v/>
      </c>
      <c r="P410" s="43" t="str">
        <f>IF(VLOOKUP($B410,'[2] Current Investment Portfolios'!$C$1:$R$65536,15)="","",VLOOKUP($B410,'[2] Current Investment Portfolios'!$C$1:$R$65536,15,FALSE))</f>
        <v/>
      </c>
      <c r="Q410" s="43" t="str">
        <f>IF(VLOOKUP($B410,'[2] Current Investment Portfolios'!$C$1:$R$65536,9)="","",VLOOKUP($B410,'[2] Current Investment Portfolios'!$C$1:$R$65536,9,FALSE))</f>
        <v/>
      </c>
      <c r="R410" s="43" t="str">
        <f>IF(VLOOKUP($B410,'[2] Current Investment Portfolios'!$C$1:$R$65536,16)="","",VLOOKUP($B410,'[2] Current Investment Portfolios'!$C$1:$R$65536,16,FALSE))</f>
        <v/>
      </c>
      <c r="S410" s="29">
        <f>VLOOKUP(B410,'[1]BuySell Data'!$A:$E,5,FALSE)</f>
        <v>2.9000000000000002E-3</v>
      </c>
      <c r="T410" s="27" t="str">
        <f>VLOOKUP(B410,'[1]Investment Managers'!$A:$B,2,FALSE)</f>
        <v>Russell Investment Management Limited</v>
      </c>
    </row>
    <row r="411" spans="1:20" x14ac:dyDescent="0.25">
      <c r="A411" s="16" t="s">
        <v>1402</v>
      </c>
      <c r="B411" s="35" t="s">
        <v>1401</v>
      </c>
      <c r="C411" s="32" t="s">
        <v>873</v>
      </c>
      <c r="D411" s="29">
        <f>VLOOKUP(B411,'[1]ICR Data'!$A:$E,5,FALSE)</f>
        <v>1.32E-2</v>
      </c>
      <c r="E411" s="43" t="str">
        <f>IF(VLOOKUP($B411,'[2] Current Investment Portfolios'!$C$1:$R$65536,3)="","",VLOOKUP($B411,'[2] Current Investment Portfolios'!$C$1:$R$65536,3,FALSE))</f>
        <v/>
      </c>
      <c r="F411" s="43" t="str">
        <f>IF(VLOOKUP($B411,'[2] Current Investment Portfolios'!$C$1:$R$65536,10)="","",VLOOKUP($B411,'[2] Current Investment Portfolios'!$C$1:$R$65536,10,FALSE))</f>
        <v/>
      </c>
      <c r="G411" s="43" t="str">
        <f>IF(VLOOKUP($B411,'[2] Current Investment Portfolios'!$C$1:$R$65536,4)="","",VLOOKUP($B411,'[2] Current Investment Portfolios'!$C$1:$R$65536,4,FALSE))</f>
        <v/>
      </c>
      <c r="H411" s="43" t="str">
        <f>IF(VLOOKUP($B411,'[2] Current Investment Portfolios'!$C$1:$R$65536,11)="","",VLOOKUP($B411,'[2] Current Investment Portfolios'!$C$1:$R$65536,11,FALSE))</f>
        <v/>
      </c>
      <c r="I411" s="43" t="str">
        <f>IF(VLOOKUP($B411,'[2] Current Investment Portfolios'!$C$1:$R$65536,5)="","",VLOOKUP($B411,'[2] Current Investment Portfolios'!$C$1:$R$65536,5,FALSE))</f>
        <v/>
      </c>
      <c r="J411" s="43" t="str">
        <f>IF(VLOOKUP($B411,'[2] Current Investment Portfolios'!$C$1:$R$65536,12)="","",VLOOKUP($B411,'[2] Current Investment Portfolios'!$C$1:$R$65536,12,FALSE))</f>
        <v/>
      </c>
      <c r="K411" s="43" t="str">
        <f>IF(VLOOKUP($B411,'[2] Current Investment Portfolios'!$C$1:$R$65536,6)="","",VLOOKUP($B411,'[2] Current Investment Portfolios'!$C$1:$R$65536,6,FALSE))</f>
        <v/>
      </c>
      <c r="L411" s="43" t="str">
        <f>IF(VLOOKUP($B411,'[2] Current Investment Portfolios'!$C$1:$R$65536,13)="","",VLOOKUP($B411,'[2] Current Investment Portfolios'!$C$1:$R$65536,13,FALSE))</f>
        <v/>
      </c>
      <c r="M411" s="43" t="str">
        <f>IF(VLOOKUP($B411,'[2] Current Investment Portfolios'!$C$1:$R$65536,7)="","",VLOOKUP($B411,'[2] Current Investment Portfolios'!$C$1:$R$65536,7,FALSE))</f>
        <v/>
      </c>
      <c r="N411" s="43" t="str">
        <f>IF(VLOOKUP($B411,'[2] Current Investment Portfolios'!$C$1:$R$65536,14)="","",VLOOKUP($B411,'[2] Current Investment Portfolios'!$C$1:$R$65536,14,FALSE))</f>
        <v/>
      </c>
      <c r="O411" s="43" t="str">
        <f>IF(VLOOKUP($B411,'[2] Current Investment Portfolios'!$C$1:$R$65536,8)="","",VLOOKUP($B411,'[2] Current Investment Portfolios'!$C$1:$R$65536,8,FALSE))</f>
        <v/>
      </c>
      <c r="P411" s="43" t="str">
        <f>IF(VLOOKUP($B411,'[2] Current Investment Portfolios'!$C$1:$R$65536,15)="","",VLOOKUP($B411,'[2] Current Investment Portfolios'!$C$1:$R$65536,15,FALSE))</f>
        <v/>
      </c>
      <c r="Q411" s="43" t="str">
        <f>IF(VLOOKUP($B411,'[2] Current Investment Portfolios'!$C$1:$R$65536,9)="","",VLOOKUP($B411,'[2] Current Investment Portfolios'!$C$1:$R$65536,9,FALSE))</f>
        <v/>
      </c>
      <c r="R411" s="43" t="str">
        <f>IF(VLOOKUP($B411,'[2] Current Investment Portfolios'!$C$1:$R$65536,16)="","",VLOOKUP($B411,'[2] Current Investment Portfolios'!$C$1:$R$65536,16,FALSE))</f>
        <v/>
      </c>
      <c r="S411" s="29">
        <f>VLOOKUP(B411,'[1]BuySell Data'!$A:$E,5,FALSE)</f>
        <v>5.0000000000000001E-3</v>
      </c>
      <c r="T411" s="27" t="str">
        <f>VLOOKUP(B411,'[1]Investment Managers'!$A:$B,2,FALSE)</f>
        <v>Australian Unity Funds Management Ltd</v>
      </c>
    </row>
    <row r="412" spans="1:20" x14ac:dyDescent="0.25">
      <c r="A412" s="16" t="s">
        <v>22</v>
      </c>
      <c r="B412" s="35" t="s">
        <v>23</v>
      </c>
      <c r="C412" s="32" t="s">
        <v>873</v>
      </c>
      <c r="D412" s="29">
        <f>VLOOKUP(B412,'[1]ICR Data'!$A:$E,5,FALSE)</f>
        <v>2.0999999999999999E-3</v>
      </c>
      <c r="E412" s="43" t="str">
        <f>IF(VLOOKUP($B412,'[2] Current Investment Portfolios'!$C$1:$R$65536,3)="","",VLOOKUP($B412,'[2] Current Investment Portfolios'!$C$1:$R$65536,3,FALSE))</f>
        <v/>
      </c>
      <c r="F412" s="43" t="str">
        <f>IF(VLOOKUP($B412,'[2] Current Investment Portfolios'!$C$1:$R$65536,10)="","",VLOOKUP($B412,'[2] Current Investment Portfolios'!$C$1:$R$65536,10,FALSE))</f>
        <v/>
      </c>
      <c r="G412" s="43" t="str">
        <f>IF(VLOOKUP($B412,'[2] Current Investment Portfolios'!$C$1:$R$65536,4)="","",VLOOKUP($B412,'[2] Current Investment Portfolios'!$C$1:$R$65536,4,FALSE))</f>
        <v/>
      </c>
      <c r="H412" s="43" t="str">
        <f>IF(VLOOKUP($B412,'[2] Current Investment Portfolios'!$C$1:$R$65536,11)="","",VLOOKUP($B412,'[2] Current Investment Portfolios'!$C$1:$R$65536,11,FALSE))</f>
        <v/>
      </c>
      <c r="I412" s="43" t="str">
        <f>IF(VLOOKUP($B412,'[2] Current Investment Portfolios'!$C$1:$R$65536,5)="","",VLOOKUP($B412,'[2] Current Investment Portfolios'!$C$1:$R$65536,5,FALSE))</f>
        <v/>
      </c>
      <c r="J412" s="43" t="str">
        <f>IF(VLOOKUP($B412,'[2] Current Investment Portfolios'!$C$1:$R$65536,12)="","",VLOOKUP($B412,'[2] Current Investment Portfolios'!$C$1:$R$65536,12,FALSE))</f>
        <v/>
      </c>
      <c r="K412" s="43" t="str">
        <f>IF(VLOOKUP($B412,'[2] Current Investment Portfolios'!$C$1:$R$65536,6)="","",VLOOKUP($B412,'[2] Current Investment Portfolios'!$C$1:$R$65536,6,FALSE))</f>
        <v/>
      </c>
      <c r="L412" s="43" t="str">
        <f>IF(VLOOKUP($B412,'[2] Current Investment Portfolios'!$C$1:$R$65536,13)="","",VLOOKUP($B412,'[2] Current Investment Portfolios'!$C$1:$R$65536,13,FALSE))</f>
        <v/>
      </c>
      <c r="M412" s="43" t="str">
        <f>IF(VLOOKUP($B412,'[2] Current Investment Portfolios'!$C$1:$R$65536,7)="","",VLOOKUP($B412,'[2] Current Investment Portfolios'!$C$1:$R$65536,7,FALSE))</f>
        <v/>
      </c>
      <c r="N412" s="43" t="str">
        <f>IF(VLOOKUP($B412,'[2] Current Investment Portfolios'!$C$1:$R$65536,14)="","",VLOOKUP($B412,'[2] Current Investment Portfolios'!$C$1:$R$65536,14,FALSE))</f>
        <v/>
      </c>
      <c r="O412" s="43" t="str">
        <f>IF(VLOOKUP($B412,'[2] Current Investment Portfolios'!$C$1:$R$65536,8)="","",VLOOKUP($B412,'[2] Current Investment Portfolios'!$C$1:$R$65536,8,FALSE))</f>
        <v/>
      </c>
      <c r="P412" s="43" t="str">
        <f>IF(VLOOKUP($B412,'[2] Current Investment Portfolios'!$C$1:$R$65536,15)="","",VLOOKUP($B412,'[2] Current Investment Portfolios'!$C$1:$R$65536,15,FALSE))</f>
        <v/>
      </c>
      <c r="Q412" s="43" t="str">
        <f>IF(VLOOKUP($B412,'[2] Current Investment Portfolios'!$C$1:$R$65536,9)="","",VLOOKUP($B412,'[2] Current Investment Portfolios'!$C$1:$R$65536,9,FALSE))</f>
        <v/>
      </c>
      <c r="R412" s="43" t="str">
        <f>IF(VLOOKUP($B412,'[2] Current Investment Portfolios'!$C$1:$R$65536,16)="","",VLOOKUP($B412,'[2] Current Investment Portfolios'!$C$1:$R$65536,16,FALSE))</f>
        <v/>
      </c>
      <c r="S412" s="29">
        <f>VLOOKUP(B412,'[1]BuySell Data'!$A:$E,5,FALSE)</f>
        <v>1.4000000000000002E-3</v>
      </c>
      <c r="T412" s="27" t="str">
        <f>VLOOKUP(B412,'[1]Investment Managers'!$A:$B,2,FALSE)</f>
        <v>OnePath Funds Management Limited</v>
      </c>
    </row>
    <row r="413" spans="1:20" x14ac:dyDescent="0.25">
      <c r="A413" s="16" t="s">
        <v>161</v>
      </c>
      <c r="B413" s="35" t="s">
        <v>77</v>
      </c>
      <c r="C413" s="32" t="s">
        <v>873</v>
      </c>
      <c r="D413" s="29">
        <f>VLOOKUP(B413,'[1]ICR Data'!$A:$E,5,FALSE)</f>
        <v>1.2800000000000001E-2</v>
      </c>
      <c r="E413" s="43" t="e">
        <f>IF(VLOOKUP($B413,'[2] Current Investment Portfolios'!$C$1:$R$65536,3)="","",VLOOKUP($B413,'[2] Current Investment Portfolios'!$C$1:$R$65536,3,FALSE))</f>
        <v>#N/A</v>
      </c>
      <c r="F413" s="43" t="e">
        <f>IF(VLOOKUP($B413,'[2] Current Investment Portfolios'!$C$1:$R$65536,10)="","",VLOOKUP($B413,'[2] Current Investment Portfolios'!$C$1:$R$65536,10,FALSE))</f>
        <v>#N/A</v>
      </c>
      <c r="G413" s="43" t="e">
        <f>IF(VLOOKUP($B413,'[2] Current Investment Portfolios'!$C$1:$R$65536,4)="","",VLOOKUP($B413,'[2] Current Investment Portfolios'!$C$1:$R$65536,4,FALSE))</f>
        <v>#N/A</v>
      </c>
      <c r="H413" s="43" t="e">
        <f>IF(VLOOKUP($B413,'[2] Current Investment Portfolios'!$C$1:$R$65536,11)="","",VLOOKUP($B413,'[2] Current Investment Portfolios'!$C$1:$R$65536,11,FALSE))</f>
        <v>#N/A</v>
      </c>
      <c r="I413" s="43" t="e">
        <f>IF(VLOOKUP($B413,'[2] Current Investment Portfolios'!$C$1:$R$65536,5)="","",VLOOKUP($B413,'[2] Current Investment Portfolios'!$C$1:$R$65536,5,FALSE))</f>
        <v>#N/A</v>
      </c>
      <c r="J413" s="43" t="e">
        <f>IF(VLOOKUP($B413,'[2] Current Investment Portfolios'!$C$1:$R$65536,12)="","",VLOOKUP($B413,'[2] Current Investment Portfolios'!$C$1:$R$65536,12,FALSE))</f>
        <v>#N/A</v>
      </c>
      <c r="K413" s="43" t="e">
        <f>IF(VLOOKUP($B413,'[2] Current Investment Portfolios'!$C$1:$R$65536,6)="","",VLOOKUP($B413,'[2] Current Investment Portfolios'!$C$1:$R$65536,6,FALSE))</f>
        <v>#N/A</v>
      </c>
      <c r="L413" s="43" t="e">
        <f>IF(VLOOKUP($B413,'[2] Current Investment Portfolios'!$C$1:$R$65536,13)="","",VLOOKUP($B413,'[2] Current Investment Portfolios'!$C$1:$R$65536,13,FALSE))</f>
        <v>#N/A</v>
      </c>
      <c r="M413" s="43" t="e">
        <f>IF(VLOOKUP($B413,'[2] Current Investment Portfolios'!$C$1:$R$65536,7)="","",VLOOKUP($B413,'[2] Current Investment Portfolios'!$C$1:$R$65536,7,FALSE))</f>
        <v>#N/A</v>
      </c>
      <c r="N413" s="43" t="e">
        <f>IF(VLOOKUP($B413,'[2] Current Investment Portfolios'!$C$1:$R$65536,14)="","",VLOOKUP($B413,'[2] Current Investment Portfolios'!$C$1:$R$65536,14,FALSE))</f>
        <v>#N/A</v>
      </c>
      <c r="O413" s="43" t="e">
        <f>IF(VLOOKUP($B413,'[2] Current Investment Portfolios'!$C$1:$R$65536,8)="","",VLOOKUP($B413,'[2] Current Investment Portfolios'!$C$1:$R$65536,8,FALSE))</f>
        <v>#N/A</v>
      </c>
      <c r="P413" s="43" t="e">
        <f>IF(VLOOKUP($B413,'[2] Current Investment Portfolios'!$C$1:$R$65536,15)="","",VLOOKUP($B413,'[2] Current Investment Portfolios'!$C$1:$R$65536,15,FALSE))</f>
        <v>#N/A</v>
      </c>
      <c r="Q413" s="43" t="e">
        <f>IF(VLOOKUP($B413,'[2] Current Investment Portfolios'!$C$1:$R$65536,9)="","",VLOOKUP($B413,'[2] Current Investment Portfolios'!$C$1:$R$65536,9,FALSE))</f>
        <v>#N/A</v>
      </c>
      <c r="R413" s="43" t="e">
        <f>IF(VLOOKUP($B413,'[2] Current Investment Portfolios'!$C$1:$R$65536,16)="","",VLOOKUP($B413,'[2] Current Investment Portfolios'!$C$1:$R$65536,16,FALSE))</f>
        <v>#N/A</v>
      </c>
      <c r="S413" s="29">
        <f>VLOOKUP(B413,'[1]BuySell Data'!$A:$E,5,FALSE)</f>
        <v>2.5999999999999999E-3</v>
      </c>
      <c r="T413" s="27" t="str">
        <f>VLOOKUP(B413,'[1]Investment Managers'!$A:$B,2,FALSE)</f>
        <v>Walter Scott &amp; Partners Limited</v>
      </c>
    </row>
    <row r="414" spans="1:20" x14ac:dyDescent="0.25">
      <c r="A414" s="46" t="s">
        <v>291</v>
      </c>
      <c r="D414" s="29"/>
      <c r="E414" s="43"/>
      <c r="F414" s="43"/>
      <c r="G414" s="43"/>
      <c r="H414" s="43"/>
      <c r="I414" s="43"/>
      <c r="J414" s="43"/>
      <c r="K414" s="43"/>
      <c r="L414" s="43"/>
      <c r="M414" s="43"/>
      <c r="N414" s="43"/>
      <c r="O414" s="43"/>
      <c r="P414" s="43"/>
      <c r="Q414" s="43"/>
      <c r="R414" s="43"/>
      <c r="S414" s="29" t="s">
        <v>300</v>
      </c>
      <c r="T414" s="27"/>
    </row>
    <row r="415" spans="1:20" x14ac:dyDescent="0.25">
      <c r="A415" s="16" t="s">
        <v>1021</v>
      </c>
      <c r="B415" s="35" t="s">
        <v>97</v>
      </c>
      <c r="C415" s="32" t="s">
        <v>873</v>
      </c>
      <c r="D415" s="29">
        <f>VLOOKUP(B415,'[1]ICR Data'!$A:$E,5,FALSE)</f>
        <v>1.18E-2</v>
      </c>
      <c r="E415" s="43" t="str">
        <f>IF(VLOOKUP($B415,'[2] Current Investment Portfolios'!$C$1:$R$65536,3)="","",VLOOKUP($B415,'[2] Current Investment Portfolios'!$C$1:$R$65536,3,FALSE))</f>
        <v/>
      </c>
      <c r="F415" s="43" t="str">
        <f>IF(VLOOKUP($B415,'[2] Current Investment Portfolios'!$C$1:$R$65536,10)="","",VLOOKUP($B415,'[2] Current Investment Portfolios'!$C$1:$R$65536,10,FALSE))</f>
        <v/>
      </c>
      <c r="G415" s="43" t="str">
        <f>IF(VLOOKUP($B415,'[2] Current Investment Portfolios'!$C$1:$R$65536,4)="","",VLOOKUP($B415,'[2] Current Investment Portfolios'!$C$1:$R$65536,4,FALSE))</f>
        <v/>
      </c>
      <c r="H415" s="43" t="str">
        <f>IF(VLOOKUP($B415,'[2] Current Investment Portfolios'!$C$1:$R$65536,11)="","",VLOOKUP($B415,'[2] Current Investment Portfolios'!$C$1:$R$65536,11,FALSE))</f>
        <v/>
      </c>
      <c r="I415" s="43" t="str">
        <f>IF(VLOOKUP($B415,'[2] Current Investment Portfolios'!$C$1:$R$65536,5)="","",VLOOKUP($B415,'[2] Current Investment Portfolios'!$C$1:$R$65536,5,FALSE))</f>
        <v/>
      </c>
      <c r="J415" s="43" t="str">
        <f>IF(VLOOKUP($B415,'[2] Current Investment Portfolios'!$C$1:$R$65536,12)="","",VLOOKUP($B415,'[2] Current Investment Portfolios'!$C$1:$R$65536,12,FALSE))</f>
        <v/>
      </c>
      <c r="K415" s="43" t="str">
        <f>IF(VLOOKUP($B415,'[2] Current Investment Portfolios'!$C$1:$R$65536,6)="","",VLOOKUP($B415,'[2] Current Investment Portfolios'!$C$1:$R$65536,6,FALSE))</f>
        <v/>
      </c>
      <c r="L415" s="43" t="str">
        <f>IF(VLOOKUP($B415,'[2] Current Investment Portfolios'!$C$1:$R$65536,13)="","",VLOOKUP($B415,'[2] Current Investment Portfolios'!$C$1:$R$65536,13,FALSE))</f>
        <v/>
      </c>
      <c r="M415" s="43" t="str">
        <f>IF(VLOOKUP($B415,'[2] Current Investment Portfolios'!$C$1:$R$65536,7)="","",VLOOKUP($B415,'[2] Current Investment Portfolios'!$C$1:$R$65536,7,FALSE))</f>
        <v/>
      </c>
      <c r="N415" s="43" t="str">
        <f>IF(VLOOKUP($B415,'[2] Current Investment Portfolios'!$C$1:$R$65536,14)="","",VLOOKUP($B415,'[2] Current Investment Portfolios'!$C$1:$R$65536,14,FALSE))</f>
        <v/>
      </c>
      <c r="O415" s="43" t="str">
        <f>IF(VLOOKUP($B415,'[2] Current Investment Portfolios'!$C$1:$R$65536,8)="","",VLOOKUP($B415,'[2] Current Investment Portfolios'!$C$1:$R$65536,8,FALSE))</f>
        <v/>
      </c>
      <c r="P415" s="43" t="str">
        <f>IF(VLOOKUP($B415,'[2] Current Investment Portfolios'!$C$1:$R$65536,15)="","",VLOOKUP($B415,'[2] Current Investment Portfolios'!$C$1:$R$65536,15,FALSE))</f>
        <v/>
      </c>
      <c r="Q415" s="43" t="str">
        <f>IF(VLOOKUP($B415,'[2] Current Investment Portfolios'!$C$1:$R$65536,9)="","",VLOOKUP($B415,'[2] Current Investment Portfolios'!$C$1:$R$65536,9,FALSE))</f>
        <v/>
      </c>
      <c r="R415" s="43" t="str">
        <f>IF(VLOOKUP($B415,'[2] Current Investment Portfolios'!$C$1:$R$65536,16)="","",VLOOKUP($B415,'[2] Current Investment Portfolios'!$C$1:$R$65536,16,FALSE))</f>
        <v/>
      </c>
      <c r="S415" s="29">
        <f>VLOOKUP(B415,'[1]BuySell Data'!$A:$E,5,FALSE)</f>
        <v>5.6000000000000008E-3</v>
      </c>
      <c r="T415" s="27" t="str">
        <f>VLOOKUP(B415,'[1]Investment Managers'!$A:$B,2,FALSE)</f>
        <v>abrdn Inc.</v>
      </c>
    </row>
    <row r="416" spans="1:20" x14ac:dyDescent="0.25">
      <c r="A416" s="16" t="s">
        <v>1022</v>
      </c>
      <c r="B416" s="35" t="s">
        <v>93</v>
      </c>
      <c r="C416" s="32" t="s">
        <v>873</v>
      </c>
      <c r="D416" s="29">
        <f>VLOOKUP(B416,'[1]ICR Data'!$A:$E,5,FALSE)</f>
        <v>9.8999999999999991E-3</v>
      </c>
      <c r="E416" s="43" t="str">
        <f>IF(VLOOKUP($B416,'[2] Current Investment Portfolios'!$C$1:$R$65536,3)="","",VLOOKUP($B416,'[2] Current Investment Portfolios'!$C$1:$R$65536,3,FALSE))</f>
        <v/>
      </c>
      <c r="F416" s="43" t="str">
        <f>IF(VLOOKUP($B416,'[2] Current Investment Portfolios'!$C$1:$R$65536,10)="","",VLOOKUP($B416,'[2] Current Investment Portfolios'!$C$1:$R$65536,10,FALSE))</f>
        <v/>
      </c>
      <c r="G416" s="43" t="str">
        <f>IF(VLOOKUP($B416,'[2] Current Investment Portfolios'!$C$1:$R$65536,4)="","",VLOOKUP($B416,'[2] Current Investment Portfolios'!$C$1:$R$65536,4,FALSE))</f>
        <v/>
      </c>
      <c r="H416" s="43" t="str">
        <f>IF(VLOOKUP($B416,'[2] Current Investment Portfolios'!$C$1:$R$65536,11)="","",VLOOKUP($B416,'[2] Current Investment Portfolios'!$C$1:$R$65536,11,FALSE))</f>
        <v/>
      </c>
      <c r="I416" s="43" t="str">
        <f>IF(VLOOKUP($B416,'[2] Current Investment Portfolios'!$C$1:$R$65536,5)="","",VLOOKUP($B416,'[2] Current Investment Portfolios'!$C$1:$R$65536,5,FALSE))</f>
        <v/>
      </c>
      <c r="J416" s="43" t="str">
        <f>IF(VLOOKUP($B416,'[2] Current Investment Portfolios'!$C$1:$R$65536,12)="","",VLOOKUP($B416,'[2] Current Investment Portfolios'!$C$1:$R$65536,12,FALSE))</f>
        <v/>
      </c>
      <c r="K416" s="43" t="str">
        <f>IF(VLOOKUP($B416,'[2] Current Investment Portfolios'!$C$1:$R$65536,6)="","",VLOOKUP($B416,'[2] Current Investment Portfolios'!$C$1:$R$65536,6,FALSE))</f>
        <v/>
      </c>
      <c r="L416" s="43" t="str">
        <f>IF(VLOOKUP($B416,'[2] Current Investment Portfolios'!$C$1:$R$65536,13)="","",VLOOKUP($B416,'[2] Current Investment Portfolios'!$C$1:$R$65536,13,FALSE))</f>
        <v/>
      </c>
      <c r="M416" s="43" t="str">
        <f>IF(VLOOKUP($B416,'[2] Current Investment Portfolios'!$C$1:$R$65536,7)="","",VLOOKUP($B416,'[2] Current Investment Portfolios'!$C$1:$R$65536,7,FALSE))</f>
        <v/>
      </c>
      <c r="N416" s="43" t="str">
        <f>IF(VLOOKUP($B416,'[2] Current Investment Portfolios'!$C$1:$R$65536,14)="","",VLOOKUP($B416,'[2] Current Investment Portfolios'!$C$1:$R$65536,14,FALSE))</f>
        <v/>
      </c>
      <c r="O416" s="43" t="str">
        <f>IF(VLOOKUP($B416,'[2] Current Investment Portfolios'!$C$1:$R$65536,8)="","",VLOOKUP($B416,'[2] Current Investment Portfolios'!$C$1:$R$65536,8,FALSE))</f>
        <v/>
      </c>
      <c r="P416" s="43" t="str">
        <f>IF(VLOOKUP($B416,'[2] Current Investment Portfolios'!$C$1:$R$65536,15)="","",VLOOKUP($B416,'[2] Current Investment Portfolios'!$C$1:$R$65536,15,FALSE))</f>
        <v/>
      </c>
      <c r="Q416" s="43" t="str">
        <f>IF(VLOOKUP($B416,'[2] Current Investment Portfolios'!$C$1:$R$65536,9)="","",VLOOKUP($B416,'[2] Current Investment Portfolios'!$C$1:$R$65536,9,FALSE))</f>
        <v/>
      </c>
      <c r="R416" s="43" t="str">
        <f>IF(VLOOKUP($B416,'[2] Current Investment Portfolios'!$C$1:$R$65536,16)="","",VLOOKUP($B416,'[2] Current Investment Portfolios'!$C$1:$R$65536,16,FALSE))</f>
        <v/>
      </c>
      <c r="S416" s="29">
        <f>VLOOKUP(B416,'[1]BuySell Data'!$A:$E,5,FALSE)</f>
        <v>4.4000000000000003E-3</v>
      </c>
      <c r="T416" s="27" t="str">
        <f>VLOOKUP(B416,'[1]Investment Managers'!$A:$B,2,FALSE)</f>
        <v>abrdn Inc.</v>
      </c>
    </row>
    <row r="417" spans="1:20" x14ac:dyDescent="0.25">
      <c r="A417" s="16" t="s">
        <v>1326</v>
      </c>
      <c r="B417" s="35" t="s">
        <v>1324</v>
      </c>
      <c r="C417" s="32" t="s">
        <v>873</v>
      </c>
      <c r="D417" s="29">
        <f>VLOOKUP(B417,'[1]ICR Data'!$A:$E,5,FALSE)</f>
        <v>1.24E-2</v>
      </c>
      <c r="E417" s="43" t="e">
        <f>IF(VLOOKUP($B417,'[2] Current Investment Portfolios'!$C$1:$R$65536,3)="","",VLOOKUP($B417,'[2] Current Investment Portfolios'!$C$1:$R$65536,3,FALSE))</f>
        <v>#N/A</v>
      </c>
      <c r="F417" s="43" t="e">
        <f>IF(VLOOKUP($B417,'[2] Current Investment Portfolios'!$C$1:$R$65536,10)="","",VLOOKUP($B417,'[2] Current Investment Portfolios'!$C$1:$R$65536,10,FALSE))</f>
        <v>#N/A</v>
      </c>
      <c r="G417" s="43" t="e">
        <f>IF(VLOOKUP($B417,'[2] Current Investment Portfolios'!$C$1:$R$65536,4)="","",VLOOKUP($B417,'[2] Current Investment Portfolios'!$C$1:$R$65536,4,FALSE))</f>
        <v>#N/A</v>
      </c>
      <c r="H417" s="43" t="e">
        <f>IF(VLOOKUP($B417,'[2] Current Investment Portfolios'!$C$1:$R$65536,11)="","",VLOOKUP($B417,'[2] Current Investment Portfolios'!$C$1:$R$65536,11,FALSE))</f>
        <v>#N/A</v>
      </c>
      <c r="I417" s="43" t="e">
        <f>IF(VLOOKUP($B417,'[2] Current Investment Portfolios'!$C$1:$R$65536,5)="","",VLOOKUP($B417,'[2] Current Investment Portfolios'!$C$1:$R$65536,5,FALSE))</f>
        <v>#N/A</v>
      </c>
      <c r="J417" s="43" t="e">
        <f>IF(VLOOKUP($B417,'[2] Current Investment Portfolios'!$C$1:$R$65536,12)="","",VLOOKUP($B417,'[2] Current Investment Portfolios'!$C$1:$R$65536,12,FALSE))</f>
        <v>#N/A</v>
      </c>
      <c r="K417" s="43" t="e">
        <f>IF(VLOOKUP($B417,'[2] Current Investment Portfolios'!$C$1:$R$65536,6)="","",VLOOKUP($B417,'[2] Current Investment Portfolios'!$C$1:$R$65536,6,FALSE))</f>
        <v>#N/A</v>
      </c>
      <c r="L417" s="43" t="e">
        <f>IF(VLOOKUP($B417,'[2] Current Investment Portfolios'!$C$1:$R$65536,13)="","",VLOOKUP($B417,'[2] Current Investment Portfolios'!$C$1:$R$65536,13,FALSE))</f>
        <v>#N/A</v>
      </c>
      <c r="M417" s="43" t="e">
        <f>IF(VLOOKUP($B417,'[2] Current Investment Portfolios'!$C$1:$R$65536,7)="","",VLOOKUP($B417,'[2] Current Investment Portfolios'!$C$1:$R$65536,7,FALSE))</f>
        <v>#N/A</v>
      </c>
      <c r="N417" s="43" t="e">
        <f>IF(VLOOKUP($B417,'[2] Current Investment Portfolios'!$C$1:$R$65536,14)="","",VLOOKUP($B417,'[2] Current Investment Portfolios'!$C$1:$R$65536,14,FALSE))</f>
        <v>#N/A</v>
      </c>
      <c r="O417" s="43" t="e">
        <f>IF(VLOOKUP($B417,'[2] Current Investment Portfolios'!$C$1:$R$65536,8)="","",VLOOKUP($B417,'[2] Current Investment Portfolios'!$C$1:$R$65536,8,FALSE))</f>
        <v>#N/A</v>
      </c>
      <c r="P417" s="43" t="e">
        <f>IF(VLOOKUP($B417,'[2] Current Investment Portfolios'!$C$1:$R$65536,15)="","",VLOOKUP($B417,'[2] Current Investment Portfolios'!$C$1:$R$65536,15,FALSE))</f>
        <v>#N/A</v>
      </c>
      <c r="Q417" s="43" t="e">
        <f>IF(VLOOKUP($B417,'[2] Current Investment Portfolios'!$C$1:$R$65536,9)="","",VLOOKUP($B417,'[2] Current Investment Portfolios'!$C$1:$R$65536,9,FALSE))</f>
        <v>#N/A</v>
      </c>
      <c r="R417" s="43" t="e">
        <f>IF(VLOOKUP($B417,'[2] Current Investment Portfolios'!$C$1:$R$65536,16)="","",VLOOKUP($B417,'[2] Current Investment Portfolios'!$C$1:$R$65536,16,FALSE))</f>
        <v>#N/A</v>
      </c>
      <c r="S417" s="29">
        <f>VLOOKUP(B417,'[1]BuySell Data'!$A:$E,5,FALSE)</f>
        <v>3.1000000000000003E-3</v>
      </c>
      <c r="T417" s="27" t="str">
        <f>VLOOKUP(B417,'[1]Investment Managers'!$A:$B,2,FALSE)</f>
        <v>ClearBridge Investments Limited</v>
      </c>
    </row>
    <row r="418" spans="1:20" x14ac:dyDescent="0.25">
      <c r="A418" s="176" t="s">
        <v>1540</v>
      </c>
      <c r="B418" s="75" t="s">
        <v>831</v>
      </c>
      <c r="C418" s="76" t="s">
        <v>873</v>
      </c>
      <c r="D418" s="29">
        <f>VLOOKUP(B418,'[1]ICR Data'!$A:$E,5,FALSE)</f>
        <v>7.1999999999999998E-3</v>
      </c>
      <c r="E418" s="43" t="str">
        <f>IF(VLOOKUP($B418,'[2] Current Investment Portfolios'!$C$1:$R$65536,3)="","",VLOOKUP($B418,'[2] Current Investment Portfolios'!$C$1:$R$65536,3,FALSE))</f>
        <v/>
      </c>
      <c r="F418" s="43" t="str">
        <f>IF(VLOOKUP($B418,'[2] Current Investment Portfolios'!$C$1:$R$65536,10)="","",VLOOKUP($B418,'[2] Current Investment Portfolios'!$C$1:$R$65536,10,FALSE))</f>
        <v/>
      </c>
      <c r="G418" s="43" t="str">
        <f>IF(VLOOKUP($B418,'[2] Current Investment Portfolios'!$C$1:$R$65536,4)="","",VLOOKUP($B418,'[2] Current Investment Portfolios'!$C$1:$R$65536,4,FALSE))</f>
        <v/>
      </c>
      <c r="H418" s="43" t="str">
        <f>IF(VLOOKUP($B418,'[2] Current Investment Portfolios'!$C$1:$R$65536,11)="","",VLOOKUP($B418,'[2] Current Investment Portfolios'!$C$1:$R$65536,11,FALSE))</f>
        <v/>
      </c>
      <c r="I418" s="43" t="str">
        <f>IF(VLOOKUP($B418,'[2] Current Investment Portfolios'!$C$1:$R$65536,5)="","",VLOOKUP($B418,'[2] Current Investment Portfolios'!$C$1:$R$65536,5,FALSE))</f>
        <v/>
      </c>
      <c r="J418" s="43" t="str">
        <f>IF(VLOOKUP($B418,'[2] Current Investment Portfolios'!$C$1:$R$65536,12)="","",VLOOKUP($B418,'[2] Current Investment Portfolios'!$C$1:$R$65536,12,FALSE))</f>
        <v/>
      </c>
      <c r="K418" s="43" t="str">
        <f>IF(VLOOKUP($B418,'[2] Current Investment Portfolios'!$C$1:$R$65536,6)="","",VLOOKUP($B418,'[2] Current Investment Portfolios'!$C$1:$R$65536,6,FALSE))</f>
        <v/>
      </c>
      <c r="L418" s="43" t="str">
        <f>IF(VLOOKUP($B418,'[2] Current Investment Portfolios'!$C$1:$R$65536,13)="","",VLOOKUP($B418,'[2] Current Investment Portfolios'!$C$1:$R$65536,13,FALSE))</f>
        <v/>
      </c>
      <c r="M418" s="43" t="str">
        <f>IF(VLOOKUP($B418,'[2] Current Investment Portfolios'!$C$1:$R$65536,7)="","",VLOOKUP($B418,'[2] Current Investment Portfolios'!$C$1:$R$65536,7,FALSE))</f>
        <v/>
      </c>
      <c r="N418" s="43" t="str">
        <f>IF(VLOOKUP($B418,'[2] Current Investment Portfolios'!$C$1:$R$65536,14)="","",VLOOKUP($B418,'[2] Current Investment Portfolios'!$C$1:$R$65536,14,FALSE))</f>
        <v/>
      </c>
      <c r="O418" s="43" t="str">
        <f>IF(VLOOKUP($B418,'[2] Current Investment Portfolios'!$C$1:$R$65536,8)="","",VLOOKUP($B418,'[2] Current Investment Portfolios'!$C$1:$R$65536,8,FALSE))</f>
        <v/>
      </c>
      <c r="P418" s="43" t="str">
        <f>IF(VLOOKUP($B418,'[2] Current Investment Portfolios'!$C$1:$R$65536,15)="","",VLOOKUP($B418,'[2] Current Investment Portfolios'!$C$1:$R$65536,15,FALSE))</f>
        <v/>
      </c>
      <c r="Q418" s="43" t="str">
        <f>IF(VLOOKUP($B418,'[2] Current Investment Portfolios'!$C$1:$R$65536,9)="","",VLOOKUP($B418,'[2] Current Investment Portfolios'!$C$1:$R$65536,9,FALSE))</f>
        <v/>
      </c>
      <c r="R418" s="43" t="str">
        <f>IF(VLOOKUP($B418,'[2] Current Investment Portfolios'!$C$1:$R$65536,16)="","",VLOOKUP($B418,'[2] Current Investment Portfolios'!$C$1:$R$65536,16,FALSE))</f>
        <v/>
      </c>
      <c r="S418" s="29">
        <f>VLOOKUP(B418,'[1]BuySell Data'!$A:$E,5,FALSE)</f>
        <v>5.0000000000000001E-3</v>
      </c>
      <c r="T418" s="27" t="str">
        <f>VLOOKUP(B418,'[1]Investment Managers'!$A:$B,2,FALSE)</f>
        <v>Dimensional Fund Advisors LP</v>
      </c>
    </row>
    <row r="419" spans="1:20" x14ac:dyDescent="0.25">
      <c r="A419" s="97" t="s">
        <v>1355</v>
      </c>
      <c r="B419" s="65" t="s">
        <v>1354</v>
      </c>
      <c r="C419" s="76" t="s">
        <v>873</v>
      </c>
      <c r="D419" s="29">
        <f>VLOOKUP(B419,'[1]ICR Data'!$A:$E,5,FALSE)</f>
        <v>1.1599999999999999E-2</v>
      </c>
      <c r="E419" s="43" t="str">
        <f>IF(VLOOKUP($B419,'[2] Current Investment Portfolios'!$C$1:$R$65536,3)="","",VLOOKUP($B419,'[2] Current Investment Portfolios'!$C$1:$R$65536,3,FALSE))</f>
        <v/>
      </c>
      <c r="F419" s="43" t="str">
        <f>IF(VLOOKUP($B419,'[2] Current Investment Portfolios'!$C$1:$R$65536,10)="","",VLOOKUP($B419,'[2] Current Investment Portfolios'!$C$1:$R$65536,10,FALSE))</f>
        <v/>
      </c>
      <c r="G419" s="43" t="str">
        <f>IF(VLOOKUP($B419,'[2] Current Investment Portfolios'!$C$1:$R$65536,4)="","",VLOOKUP($B419,'[2] Current Investment Portfolios'!$C$1:$R$65536,4,FALSE))</f>
        <v/>
      </c>
      <c r="H419" s="43" t="str">
        <f>IF(VLOOKUP($B419,'[2] Current Investment Portfolios'!$C$1:$R$65536,11)="","",VLOOKUP($B419,'[2] Current Investment Portfolios'!$C$1:$R$65536,11,FALSE))</f>
        <v/>
      </c>
      <c r="I419" s="43" t="str">
        <f>IF(VLOOKUP($B419,'[2] Current Investment Portfolios'!$C$1:$R$65536,5)="","",VLOOKUP($B419,'[2] Current Investment Portfolios'!$C$1:$R$65536,5,FALSE))</f>
        <v/>
      </c>
      <c r="J419" s="43" t="str">
        <f>IF(VLOOKUP($B419,'[2] Current Investment Portfolios'!$C$1:$R$65536,12)="","",VLOOKUP($B419,'[2] Current Investment Portfolios'!$C$1:$R$65536,12,FALSE))</f>
        <v/>
      </c>
      <c r="K419" s="43" t="str">
        <f>IF(VLOOKUP($B419,'[2] Current Investment Portfolios'!$C$1:$R$65536,6)="","",VLOOKUP($B419,'[2] Current Investment Portfolios'!$C$1:$R$65536,6,FALSE))</f>
        <v/>
      </c>
      <c r="L419" s="43" t="str">
        <f>IF(VLOOKUP($B419,'[2] Current Investment Portfolios'!$C$1:$R$65536,13)="","",VLOOKUP($B419,'[2] Current Investment Portfolios'!$C$1:$R$65536,13,FALSE))</f>
        <v/>
      </c>
      <c r="M419" s="43" t="str">
        <f>IF(VLOOKUP($B419,'[2] Current Investment Portfolios'!$C$1:$R$65536,7)="","",VLOOKUP($B419,'[2] Current Investment Portfolios'!$C$1:$R$65536,7,FALSE))</f>
        <v/>
      </c>
      <c r="N419" s="43" t="str">
        <f>IF(VLOOKUP($B419,'[2] Current Investment Portfolios'!$C$1:$R$65536,14)="","",VLOOKUP($B419,'[2] Current Investment Portfolios'!$C$1:$R$65536,14,FALSE))</f>
        <v/>
      </c>
      <c r="O419" s="43" t="str">
        <f>IF(VLOOKUP($B419,'[2] Current Investment Portfolios'!$C$1:$R$65536,8)="","",VLOOKUP($B419,'[2] Current Investment Portfolios'!$C$1:$R$65536,8,FALSE))</f>
        <v/>
      </c>
      <c r="P419" s="43" t="str">
        <f>IF(VLOOKUP($B419,'[2] Current Investment Portfolios'!$C$1:$R$65536,15)="","",VLOOKUP($B419,'[2] Current Investment Portfolios'!$C$1:$R$65536,15,FALSE))</f>
        <v/>
      </c>
      <c r="Q419" s="43" t="str">
        <f>IF(VLOOKUP($B419,'[2] Current Investment Portfolios'!$C$1:$R$65536,9)="","",VLOOKUP($B419,'[2] Current Investment Portfolios'!$C$1:$R$65536,9,FALSE))</f>
        <v/>
      </c>
      <c r="R419" s="43" t="str">
        <f>IF(VLOOKUP($B419,'[2] Current Investment Portfolios'!$C$1:$R$65536,16)="","",VLOOKUP($B419,'[2] Current Investment Portfolios'!$C$1:$R$65536,16,FALSE))</f>
        <v/>
      </c>
      <c r="S419" s="29">
        <f>VLOOKUP(B419,'[1]BuySell Data'!$A:$E,5,FALSE)</f>
        <v>6.0000000000000001E-3</v>
      </c>
      <c r="T419" s="27" t="str">
        <f>VLOOKUP(B419,'[1]Investment Managers'!$A:$B,2,FALSE)</f>
        <v>Fidelity Management &amp; Research Company LLC</v>
      </c>
    </row>
    <row r="420" spans="1:20" x14ac:dyDescent="0.25">
      <c r="A420" s="16" t="s">
        <v>251</v>
      </c>
      <c r="B420" s="28" t="s">
        <v>252</v>
      </c>
      <c r="C420" s="32" t="s">
        <v>873</v>
      </c>
      <c r="D420" s="29">
        <f>VLOOKUP(B420,'[1]ICR Data'!$A:$E,5,FALSE)</f>
        <v>1.21E-2</v>
      </c>
      <c r="E420" s="43" t="str">
        <f>IF(VLOOKUP($B420,'[2] Current Investment Portfolios'!$C$1:$R$65536,3)="","",VLOOKUP($B420,'[2] Current Investment Portfolios'!$C$1:$R$65536,3,FALSE))</f>
        <v/>
      </c>
      <c r="F420" s="43" t="str">
        <f>IF(VLOOKUP($B420,'[2] Current Investment Portfolios'!$C$1:$R$65536,10)="","",VLOOKUP($B420,'[2] Current Investment Portfolios'!$C$1:$R$65536,10,FALSE))</f>
        <v/>
      </c>
      <c r="G420" s="43" t="str">
        <f>IF(VLOOKUP($B420,'[2] Current Investment Portfolios'!$C$1:$R$65536,4)="","",VLOOKUP($B420,'[2] Current Investment Portfolios'!$C$1:$R$65536,4,FALSE))</f>
        <v/>
      </c>
      <c r="H420" s="43" t="str">
        <f>IF(VLOOKUP($B420,'[2] Current Investment Portfolios'!$C$1:$R$65536,11)="","",VLOOKUP($B420,'[2] Current Investment Portfolios'!$C$1:$R$65536,11,FALSE))</f>
        <v/>
      </c>
      <c r="I420" s="43" t="str">
        <f>IF(VLOOKUP($B420,'[2] Current Investment Portfolios'!$C$1:$R$65536,5)="","",VLOOKUP($B420,'[2] Current Investment Portfolios'!$C$1:$R$65536,5,FALSE))</f>
        <v/>
      </c>
      <c r="J420" s="43" t="str">
        <f>IF(VLOOKUP($B420,'[2] Current Investment Portfolios'!$C$1:$R$65536,12)="","",VLOOKUP($B420,'[2] Current Investment Portfolios'!$C$1:$R$65536,12,FALSE))</f>
        <v/>
      </c>
      <c r="K420" s="43" t="str">
        <f>IF(VLOOKUP($B420,'[2] Current Investment Portfolios'!$C$1:$R$65536,6)="","",VLOOKUP($B420,'[2] Current Investment Portfolios'!$C$1:$R$65536,6,FALSE))</f>
        <v/>
      </c>
      <c r="L420" s="43" t="str">
        <f>IF(VLOOKUP($B420,'[2] Current Investment Portfolios'!$C$1:$R$65536,13)="","",VLOOKUP($B420,'[2] Current Investment Portfolios'!$C$1:$R$65536,13,FALSE))</f>
        <v/>
      </c>
      <c r="M420" s="43" t="str">
        <f>IF(VLOOKUP($B420,'[2] Current Investment Portfolios'!$C$1:$R$65536,7)="","",VLOOKUP($B420,'[2] Current Investment Portfolios'!$C$1:$R$65536,7,FALSE))</f>
        <v/>
      </c>
      <c r="N420" s="43" t="str">
        <f>IF(VLOOKUP($B420,'[2] Current Investment Portfolios'!$C$1:$R$65536,14)="","",VLOOKUP($B420,'[2] Current Investment Portfolios'!$C$1:$R$65536,14,FALSE))</f>
        <v/>
      </c>
      <c r="O420" s="43" t="str">
        <f>IF(VLOOKUP($B420,'[2] Current Investment Portfolios'!$C$1:$R$65536,8)="","",VLOOKUP($B420,'[2] Current Investment Portfolios'!$C$1:$R$65536,8,FALSE))</f>
        <v/>
      </c>
      <c r="P420" s="43" t="str">
        <f>IF(VLOOKUP($B420,'[2] Current Investment Portfolios'!$C$1:$R$65536,15)="","",VLOOKUP($B420,'[2] Current Investment Portfolios'!$C$1:$R$65536,15,FALSE))</f>
        <v/>
      </c>
      <c r="Q420" s="43" t="str">
        <f>IF(VLOOKUP($B420,'[2] Current Investment Portfolios'!$C$1:$R$65536,9)="","",VLOOKUP($B420,'[2] Current Investment Portfolios'!$C$1:$R$65536,9,FALSE))</f>
        <v/>
      </c>
      <c r="R420" s="43" t="str">
        <f>IF(VLOOKUP($B420,'[2] Current Investment Portfolios'!$C$1:$R$65536,16)="","",VLOOKUP($B420,'[2] Current Investment Portfolios'!$C$1:$R$65536,16,FALSE))</f>
        <v/>
      </c>
      <c r="S420" s="29">
        <f>VLOOKUP(B420,'[1]BuySell Data'!$A:$E,5,FALSE)</f>
        <v>6.0000000000000001E-3</v>
      </c>
      <c r="T420" s="27" t="str">
        <f>VLOOKUP(B420,'[1]Investment Managers'!$A:$B,2,FALSE)</f>
        <v>FIL Limited</v>
      </c>
    </row>
    <row r="421" spans="1:20" x14ac:dyDescent="0.25">
      <c r="A421" s="16" t="s">
        <v>253</v>
      </c>
      <c r="B421" s="28" t="s">
        <v>254</v>
      </c>
      <c r="C421" s="32" t="s">
        <v>873</v>
      </c>
      <c r="D421" s="29">
        <f>VLOOKUP(B421,'[1]ICR Data'!$A:$E,5,FALSE)</f>
        <v>1.2E-2</v>
      </c>
      <c r="E421" s="43" t="str">
        <f>IF(VLOOKUP($B421,'[2] Current Investment Portfolios'!$C$1:$R$65536,3)="","",VLOOKUP($B421,'[2] Current Investment Portfolios'!$C$1:$R$65536,3,FALSE))</f>
        <v/>
      </c>
      <c r="F421" s="43" t="str">
        <f>IF(VLOOKUP($B421,'[2] Current Investment Portfolios'!$C$1:$R$65536,10)="","",VLOOKUP($B421,'[2] Current Investment Portfolios'!$C$1:$R$65536,10,FALSE))</f>
        <v/>
      </c>
      <c r="G421" s="43" t="str">
        <f>IF(VLOOKUP($B421,'[2] Current Investment Portfolios'!$C$1:$R$65536,4)="","",VLOOKUP($B421,'[2] Current Investment Portfolios'!$C$1:$R$65536,4,FALSE))</f>
        <v/>
      </c>
      <c r="H421" s="43" t="str">
        <f>IF(VLOOKUP($B421,'[2] Current Investment Portfolios'!$C$1:$R$65536,11)="","",VLOOKUP($B421,'[2] Current Investment Portfolios'!$C$1:$R$65536,11,FALSE))</f>
        <v/>
      </c>
      <c r="I421" s="43" t="str">
        <f>IF(VLOOKUP($B421,'[2] Current Investment Portfolios'!$C$1:$R$65536,5)="","",VLOOKUP($B421,'[2] Current Investment Portfolios'!$C$1:$R$65536,5,FALSE))</f>
        <v/>
      </c>
      <c r="J421" s="43" t="str">
        <f>IF(VLOOKUP($B421,'[2] Current Investment Portfolios'!$C$1:$R$65536,12)="","",VLOOKUP($B421,'[2] Current Investment Portfolios'!$C$1:$R$65536,12,FALSE))</f>
        <v/>
      </c>
      <c r="K421" s="43" t="str">
        <f>IF(VLOOKUP($B421,'[2] Current Investment Portfolios'!$C$1:$R$65536,6)="","",VLOOKUP($B421,'[2] Current Investment Portfolios'!$C$1:$R$65536,6,FALSE))</f>
        <v/>
      </c>
      <c r="L421" s="43" t="str">
        <f>IF(VLOOKUP($B421,'[2] Current Investment Portfolios'!$C$1:$R$65536,13)="","",VLOOKUP($B421,'[2] Current Investment Portfolios'!$C$1:$R$65536,13,FALSE))</f>
        <v/>
      </c>
      <c r="M421" s="43" t="str">
        <f>IF(VLOOKUP($B421,'[2] Current Investment Portfolios'!$C$1:$R$65536,7)="","",VLOOKUP($B421,'[2] Current Investment Portfolios'!$C$1:$R$65536,7,FALSE))</f>
        <v/>
      </c>
      <c r="N421" s="43" t="str">
        <f>IF(VLOOKUP($B421,'[2] Current Investment Portfolios'!$C$1:$R$65536,14)="","",VLOOKUP($B421,'[2] Current Investment Portfolios'!$C$1:$R$65536,14,FALSE))</f>
        <v/>
      </c>
      <c r="O421" s="43" t="str">
        <f>IF(VLOOKUP($B421,'[2] Current Investment Portfolios'!$C$1:$R$65536,8)="","",VLOOKUP($B421,'[2] Current Investment Portfolios'!$C$1:$R$65536,8,FALSE))</f>
        <v/>
      </c>
      <c r="P421" s="43" t="str">
        <f>IF(VLOOKUP($B421,'[2] Current Investment Portfolios'!$C$1:$R$65536,15)="","",VLOOKUP($B421,'[2] Current Investment Portfolios'!$C$1:$R$65536,15,FALSE))</f>
        <v/>
      </c>
      <c r="Q421" s="43" t="str">
        <f>IF(VLOOKUP($B421,'[2] Current Investment Portfolios'!$C$1:$R$65536,9)="","",VLOOKUP($B421,'[2] Current Investment Portfolios'!$C$1:$R$65536,9,FALSE))</f>
        <v/>
      </c>
      <c r="R421" s="43" t="str">
        <f>IF(VLOOKUP($B421,'[2] Current Investment Portfolios'!$C$1:$R$65536,16)="","",VLOOKUP($B421,'[2] Current Investment Portfolios'!$C$1:$R$65536,16,FALSE))</f>
        <v/>
      </c>
      <c r="S421" s="29">
        <f>VLOOKUP(B421,'[1]BuySell Data'!$A:$E,5,FALSE)</f>
        <v>6.0000000000000001E-3</v>
      </c>
      <c r="T421" s="27" t="str">
        <f>VLOOKUP(B421,'[1]Investment Managers'!$A:$B,2,FALSE)</f>
        <v>FIL Limited</v>
      </c>
    </row>
    <row r="422" spans="1:20" x14ac:dyDescent="0.25">
      <c r="A422" s="16" t="s">
        <v>1544</v>
      </c>
      <c r="B422" s="28" t="s">
        <v>1543</v>
      </c>
      <c r="C422" s="32" t="s">
        <v>873</v>
      </c>
      <c r="D422" s="29">
        <f>VLOOKUP(B422,'[1]ICR Data'!$A:$E,5,FALSE)</f>
        <v>9.5999999999999992E-3</v>
      </c>
      <c r="E422" s="43" t="str">
        <f>IF(VLOOKUP($B422,'[2] Current Investment Portfolios'!$C$1:$R$65536,3)="","",VLOOKUP($B422,'[2] Current Investment Portfolios'!$C$1:$R$65536,3,FALSE))</f>
        <v/>
      </c>
      <c r="F422" s="43" t="str">
        <f>IF(VLOOKUP($B422,'[2] Current Investment Portfolios'!$C$1:$R$65536,10)="","",VLOOKUP($B422,'[2] Current Investment Portfolios'!$C$1:$R$65536,10,FALSE))</f>
        <v/>
      </c>
      <c r="G422" s="43" t="str">
        <f>IF(VLOOKUP($B422,'[2] Current Investment Portfolios'!$C$1:$R$65536,4)="","",VLOOKUP($B422,'[2] Current Investment Portfolios'!$C$1:$R$65536,4,FALSE))</f>
        <v/>
      </c>
      <c r="H422" s="43" t="str">
        <f>IF(VLOOKUP($B422,'[2] Current Investment Portfolios'!$C$1:$R$65536,11)="","",VLOOKUP($B422,'[2] Current Investment Portfolios'!$C$1:$R$65536,11,FALSE))</f>
        <v/>
      </c>
      <c r="I422" s="43" t="str">
        <f>IF(VLOOKUP($B422,'[2] Current Investment Portfolios'!$C$1:$R$65536,5)="","",VLOOKUP($B422,'[2] Current Investment Portfolios'!$C$1:$R$65536,5,FALSE))</f>
        <v/>
      </c>
      <c r="J422" s="43" t="str">
        <f>IF(VLOOKUP($B422,'[2] Current Investment Portfolios'!$C$1:$R$65536,12)="","",VLOOKUP($B422,'[2] Current Investment Portfolios'!$C$1:$R$65536,12,FALSE))</f>
        <v/>
      </c>
      <c r="K422" s="43" t="str">
        <f>IF(VLOOKUP($B422,'[2] Current Investment Portfolios'!$C$1:$R$65536,6)="","",VLOOKUP($B422,'[2] Current Investment Portfolios'!$C$1:$R$65536,6,FALSE))</f>
        <v/>
      </c>
      <c r="L422" s="43" t="str">
        <f>IF(VLOOKUP($B422,'[2] Current Investment Portfolios'!$C$1:$R$65536,13)="","",VLOOKUP($B422,'[2] Current Investment Portfolios'!$C$1:$R$65536,13,FALSE))</f>
        <v/>
      </c>
      <c r="M422" s="43" t="str">
        <f>IF(VLOOKUP($B422,'[2] Current Investment Portfolios'!$C$1:$R$65536,7)="","",VLOOKUP($B422,'[2] Current Investment Portfolios'!$C$1:$R$65536,7,FALSE))</f>
        <v/>
      </c>
      <c r="N422" s="43" t="str">
        <f>IF(VLOOKUP($B422,'[2] Current Investment Portfolios'!$C$1:$R$65536,14)="","",VLOOKUP($B422,'[2] Current Investment Portfolios'!$C$1:$R$65536,14,FALSE))</f>
        <v/>
      </c>
      <c r="O422" s="43" t="str">
        <f>IF(VLOOKUP($B422,'[2] Current Investment Portfolios'!$C$1:$R$65536,8)="","",VLOOKUP($B422,'[2] Current Investment Portfolios'!$C$1:$R$65536,8,FALSE))</f>
        <v/>
      </c>
      <c r="P422" s="43" t="str">
        <f>IF(VLOOKUP($B422,'[2] Current Investment Portfolios'!$C$1:$R$65536,15)="","",VLOOKUP($B422,'[2] Current Investment Portfolios'!$C$1:$R$65536,15,FALSE))</f>
        <v/>
      </c>
      <c r="Q422" s="43" t="str">
        <f>IF(VLOOKUP($B422,'[2] Current Investment Portfolios'!$C$1:$R$65536,9)="","",VLOOKUP($B422,'[2] Current Investment Portfolios'!$C$1:$R$65536,9,FALSE))</f>
        <v/>
      </c>
      <c r="R422" s="43" t="str">
        <f>IF(VLOOKUP($B422,'[2] Current Investment Portfolios'!$C$1:$R$65536,16)="","",VLOOKUP($B422,'[2] Current Investment Portfolios'!$C$1:$R$65536,16,FALSE))</f>
        <v/>
      </c>
      <c r="S422" s="29">
        <f>VLOOKUP(B422,'[1]BuySell Data'!$A:$E,5,FALSE)</f>
        <v>5.0000000000000001E-3</v>
      </c>
      <c r="T422" s="27"/>
    </row>
    <row r="423" spans="1:20" x14ac:dyDescent="0.25">
      <c r="A423" s="16" t="s">
        <v>332</v>
      </c>
      <c r="B423" s="35" t="s">
        <v>257</v>
      </c>
      <c r="C423" s="32" t="s">
        <v>873</v>
      </c>
      <c r="D423" s="29">
        <f>VLOOKUP(B423,'[1]ICR Data'!$A:$E,5,FALSE)</f>
        <v>1.15E-2</v>
      </c>
      <c r="E423" s="43" t="e">
        <f>IF(VLOOKUP($B423,'[2] Current Investment Portfolios'!$C$1:$R$65536,3)="","",VLOOKUP($B423,'[2] Current Investment Portfolios'!$C$1:$R$65536,3,FALSE))</f>
        <v>#N/A</v>
      </c>
      <c r="F423" s="43" t="e">
        <f>IF(VLOOKUP($B423,'[2] Current Investment Portfolios'!$C$1:$R$65536,10)="","",VLOOKUP($B423,'[2] Current Investment Portfolios'!$C$1:$R$65536,10,FALSE))</f>
        <v>#N/A</v>
      </c>
      <c r="G423" s="43" t="e">
        <f>IF(VLOOKUP($B423,'[2] Current Investment Portfolios'!$C$1:$R$65536,4)="","",VLOOKUP($B423,'[2] Current Investment Portfolios'!$C$1:$R$65536,4,FALSE))</f>
        <v>#N/A</v>
      </c>
      <c r="H423" s="43" t="e">
        <f>IF(VLOOKUP($B423,'[2] Current Investment Portfolios'!$C$1:$R$65536,11)="","",VLOOKUP($B423,'[2] Current Investment Portfolios'!$C$1:$R$65536,11,FALSE))</f>
        <v>#N/A</v>
      </c>
      <c r="I423" s="43" t="e">
        <f>IF(VLOOKUP($B423,'[2] Current Investment Portfolios'!$C$1:$R$65536,5)="","",VLOOKUP($B423,'[2] Current Investment Portfolios'!$C$1:$R$65536,5,FALSE))</f>
        <v>#N/A</v>
      </c>
      <c r="J423" s="43" t="e">
        <f>IF(VLOOKUP($B423,'[2] Current Investment Portfolios'!$C$1:$R$65536,12)="","",VLOOKUP($B423,'[2] Current Investment Portfolios'!$C$1:$R$65536,12,FALSE))</f>
        <v>#N/A</v>
      </c>
      <c r="K423" s="43" t="e">
        <f>IF(VLOOKUP($B423,'[2] Current Investment Portfolios'!$C$1:$R$65536,6)="","",VLOOKUP($B423,'[2] Current Investment Portfolios'!$C$1:$R$65536,6,FALSE))</f>
        <v>#N/A</v>
      </c>
      <c r="L423" s="43" t="e">
        <f>IF(VLOOKUP($B423,'[2] Current Investment Portfolios'!$C$1:$R$65536,13)="","",VLOOKUP($B423,'[2] Current Investment Portfolios'!$C$1:$R$65536,13,FALSE))</f>
        <v>#N/A</v>
      </c>
      <c r="M423" s="43" t="e">
        <f>IF(VLOOKUP($B423,'[2] Current Investment Portfolios'!$C$1:$R$65536,7)="","",VLOOKUP($B423,'[2] Current Investment Portfolios'!$C$1:$R$65536,7,FALSE))</f>
        <v>#N/A</v>
      </c>
      <c r="N423" s="43" t="e">
        <f>IF(VLOOKUP($B423,'[2] Current Investment Portfolios'!$C$1:$R$65536,14)="","",VLOOKUP($B423,'[2] Current Investment Portfolios'!$C$1:$R$65536,14,FALSE))</f>
        <v>#N/A</v>
      </c>
      <c r="O423" s="43" t="e">
        <f>IF(VLOOKUP($B423,'[2] Current Investment Portfolios'!$C$1:$R$65536,8)="","",VLOOKUP($B423,'[2] Current Investment Portfolios'!$C$1:$R$65536,8,FALSE))</f>
        <v>#N/A</v>
      </c>
      <c r="P423" s="43" t="e">
        <f>IF(VLOOKUP($B423,'[2] Current Investment Portfolios'!$C$1:$R$65536,15)="","",VLOOKUP($B423,'[2] Current Investment Portfolios'!$C$1:$R$65536,15,FALSE))</f>
        <v>#N/A</v>
      </c>
      <c r="Q423" s="43" t="e">
        <f>IF(VLOOKUP($B423,'[2] Current Investment Portfolios'!$C$1:$R$65536,9)="","",VLOOKUP($B423,'[2] Current Investment Portfolios'!$C$1:$R$65536,9,FALSE))</f>
        <v>#N/A</v>
      </c>
      <c r="R423" s="43" t="e">
        <f>IF(VLOOKUP($B423,'[2] Current Investment Portfolios'!$C$1:$R$65536,16)="","",VLOOKUP($B423,'[2] Current Investment Portfolios'!$C$1:$R$65536,16,FALSE))</f>
        <v>#N/A</v>
      </c>
      <c r="S423" s="29">
        <f>VLOOKUP(B423,'[1]BuySell Data'!$A:$E,5,FALSE)</f>
        <v>6.9999999999999993E-3</v>
      </c>
      <c r="T423" s="27" t="str">
        <f>VLOOKUP(B423,'[1]Investment Managers'!$A:$B,2,FALSE)</f>
        <v>Lazard Asset Management LLC</v>
      </c>
    </row>
    <row r="424" spans="1:20" x14ac:dyDescent="0.25">
      <c r="A424" s="16" t="s">
        <v>313</v>
      </c>
      <c r="B424" s="35" t="s">
        <v>255</v>
      </c>
      <c r="C424" s="32" t="s">
        <v>873</v>
      </c>
      <c r="D424" s="29" t="e">
        <f>VLOOKUP(B424,'[1]ICR Data'!$A:$E,5,FALSE)</f>
        <v>#N/A</v>
      </c>
      <c r="E424" s="43" t="e">
        <f>IF(VLOOKUP($B424,'[2] Current Investment Portfolios'!$C$1:$R$65536,3)="","",VLOOKUP($B424,'[2] Current Investment Portfolios'!$C$1:$R$65536,3,FALSE))</f>
        <v>#N/A</v>
      </c>
      <c r="F424" s="43" t="e">
        <f>IF(VLOOKUP($B424,'[2] Current Investment Portfolios'!$C$1:$R$65536,10)="","",VLOOKUP($B424,'[2] Current Investment Portfolios'!$C$1:$R$65536,10,FALSE))</f>
        <v>#N/A</v>
      </c>
      <c r="G424" s="43" t="e">
        <f>IF(VLOOKUP($B424,'[2] Current Investment Portfolios'!$C$1:$R$65536,4)="","",VLOOKUP($B424,'[2] Current Investment Portfolios'!$C$1:$R$65536,4,FALSE))</f>
        <v>#N/A</v>
      </c>
      <c r="H424" s="43" t="e">
        <f>IF(VLOOKUP($B424,'[2] Current Investment Portfolios'!$C$1:$R$65536,11)="","",VLOOKUP($B424,'[2] Current Investment Portfolios'!$C$1:$R$65536,11,FALSE))</f>
        <v>#N/A</v>
      </c>
      <c r="I424" s="43" t="e">
        <f>IF(VLOOKUP($B424,'[2] Current Investment Portfolios'!$C$1:$R$65536,5)="","",VLOOKUP($B424,'[2] Current Investment Portfolios'!$C$1:$R$65536,5,FALSE))</f>
        <v>#N/A</v>
      </c>
      <c r="J424" s="43" t="e">
        <f>IF(VLOOKUP($B424,'[2] Current Investment Portfolios'!$C$1:$R$65536,12)="","",VLOOKUP($B424,'[2] Current Investment Portfolios'!$C$1:$R$65536,12,FALSE))</f>
        <v>#N/A</v>
      </c>
      <c r="K424" s="43" t="e">
        <f>IF(VLOOKUP($B424,'[2] Current Investment Portfolios'!$C$1:$R$65536,6)="","",VLOOKUP($B424,'[2] Current Investment Portfolios'!$C$1:$R$65536,6,FALSE))</f>
        <v>#N/A</v>
      </c>
      <c r="L424" s="43" t="e">
        <f>IF(VLOOKUP($B424,'[2] Current Investment Portfolios'!$C$1:$R$65536,13)="","",VLOOKUP($B424,'[2] Current Investment Portfolios'!$C$1:$R$65536,13,FALSE))</f>
        <v>#N/A</v>
      </c>
      <c r="M424" s="43" t="e">
        <f>IF(VLOOKUP($B424,'[2] Current Investment Portfolios'!$C$1:$R$65536,7)="","",VLOOKUP($B424,'[2] Current Investment Portfolios'!$C$1:$R$65536,7,FALSE))</f>
        <v>#N/A</v>
      </c>
      <c r="N424" s="43" t="e">
        <f>IF(VLOOKUP($B424,'[2] Current Investment Portfolios'!$C$1:$R$65536,14)="","",VLOOKUP($B424,'[2] Current Investment Portfolios'!$C$1:$R$65536,14,FALSE))</f>
        <v>#N/A</v>
      </c>
      <c r="O424" s="43" t="e">
        <f>IF(VLOOKUP($B424,'[2] Current Investment Portfolios'!$C$1:$R$65536,8)="","",VLOOKUP($B424,'[2] Current Investment Portfolios'!$C$1:$R$65536,8,FALSE))</f>
        <v>#N/A</v>
      </c>
      <c r="P424" s="43" t="e">
        <f>IF(VLOOKUP($B424,'[2] Current Investment Portfolios'!$C$1:$R$65536,15)="","",VLOOKUP($B424,'[2] Current Investment Portfolios'!$C$1:$R$65536,15,FALSE))</f>
        <v>#N/A</v>
      </c>
      <c r="Q424" s="43" t="e">
        <f>IF(VLOOKUP($B424,'[2] Current Investment Portfolios'!$C$1:$R$65536,9)="","",VLOOKUP($B424,'[2] Current Investment Portfolios'!$C$1:$R$65536,9,FALSE))</f>
        <v>#N/A</v>
      </c>
      <c r="R424" s="43" t="e">
        <f>IF(VLOOKUP($B424,'[2] Current Investment Portfolios'!$C$1:$R$65536,16)="","",VLOOKUP($B424,'[2] Current Investment Portfolios'!$C$1:$R$65536,16,FALSE))</f>
        <v>#N/A</v>
      </c>
      <c r="S424" s="29" t="e">
        <f>VLOOKUP(B424,'[1]BuySell Data'!$A:$E,5,FALSE)</f>
        <v>#N/A</v>
      </c>
      <c r="T424" s="27" t="str">
        <f>VLOOKUP(B424,'[1]Investment Managers'!$A:$B,2,FALSE)</f>
        <v>OnePath Funds Management Limited</v>
      </c>
    </row>
    <row r="425" spans="1:20" x14ac:dyDescent="0.25">
      <c r="A425" s="16" t="s">
        <v>1010</v>
      </c>
      <c r="B425" s="35" t="s">
        <v>250</v>
      </c>
      <c r="C425" s="32" t="s">
        <v>873</v>
      </c>
      <c r="D425" s="29">
        <f>VLOOKUP(B425,'[1]ICR Data'!$A:$E,5,FALSE)</f>
        <v>0.01</v>
      </c>
      <c r="E425" s="43" t="e">
        <f>IF(VLOOKUP($B425,'[2] Current Investment Portfolios'!$C$1:$R$65536,3)="","",VLOOKUP($B425,'[2] Current Investment Portfolios'!$C$1:$R$65536,3,FALSE))</f>
        <v>#N/A</v>
      </c>
      <c r="F425" s="43" t="e">
        <f>IF(VLOOKUP($B425,'[2] Current Investment Portfolios'!$C$1:$R$65536,10)="","",VLOOKUP($B425,'[2] Current Investment Portfolios'!$C$1:$R$65536,10,FALSE))</f>
        <v>#N/A</v>
      </c>
      <c r="G425" s="43" t="e">
        <f>IF(VLOOKUP($B425,'[2] Current Investment Portfolios'!$C$1:$R$65536,4)="","",VLOOKUP($B425,'[2] Current Investment Portfolios'!$C$1:$R$65536,4,FALSE))</f>
        <v>#N/A</v>
      </c>
      <c r="H425" s="43" t="e">
        <f>IF(VLOOKUP($B425,'[2] Current Investment Portfolios'!$C$1:$R$65536,11)="","",VLOOKUP($B425,'[2] Current Investment Portfolios'!$C$1:$R$65536,11,FALSE))</f>
        <v>#N/A</v>
      </c>
      <c r="I425" s="43" t="e">
        <f>IF(VLOOKUP($B425,'[2] Current Investment Portfolios'!$C$1:$R$65536,5)="","",VLOOKUP($B425,'[2] Current Investment Portfolios'!$C$1:$R$65536,5,FALSE))</f>
        <v>#N/A</v>
      </c>
      <c r="J425" s="43" t="e">
        <f>IF(VLOOKUP($B425,'[2] Current Investment Portfolios'!$C$1:$R$65536,12)="","",VLOOKUP($B425,'[2] Current Investment Portfolios'!$C$1:$R$65536,12,FALSE))</f>
        <v>#N/A</v>
      </c>
      <c r="K425" s="43" t="e">
        <f>IF(VLOOKUP($B425,'[2] Current Investment Portfolios'!$C$1:$R$65536,6)="","",VLOOKUP($B425,'[2] Current Investment Portfolios'!$C$1:$R$65536,6,FALSE))</f>
        <v>#N/A</v>
      </c>
      <c r="L425" s="43" t="e">
        <f>IF(VLOOKUP($B425,'[2] Current Investment Portfolios'!$C$1:$R$65536,13)="","",VLOOKUP($B425,'[2] Current Investment Portfolios'!$C$1:$R$65536,13,FALSE))</f>
        <v>#N/A</v>
      </c>
      <c r="M425" s="43" t="e">
        <f>IF(VLOOKUP($B425,'[2] Current Investment Portfolios'!$C$1:$R$65536,7)="","",VLOOKUP($B425,'[2] Current Investment Portfolios'!$C$1:$R$65536,7,FALSE))</f>
        <v>#N/A</v>
      </c>
      <c r="N425" s="43" t="e">
        <f>IF(VLOOKUP($B425,'[2] Current Investment Portfolios'!$C$1:$R$65536,14)="","",VLOOKUP($B425,'[2] Current Investment Portfolios'!$C$1:$R$65536,14,FALSE))</f>
        <v>#N/A</v>
      </c>
      <c r="O425" s="43" t="e">
        <f>IF(VLOOKUP($B425,'[2] Current Investment Portfolios'!$C$1:$R$65536,8)="","",VLOOKUP($B425,'[2] Current Investment Portfolios'!$C$1:$R$65536,8,FALSE))</f>
        <v>#N/A</v>
      </c>
      <c r="P425" s="43" t="e">
        <f>IF(VLOOKUP($B425,'[2] Current Investment Portfolios'!$C$1:$R$65536,15)="","",VLOOKUP($B425,'[2] Current Investment Portfolios'!$C$1:$R$65536,15,FALSE))</f>
        <v>#N/A</v>
      </c>
      <c r="Q425" s="43" t="e">
        <f>IF(VLOOKUP($B425,'[2] Current Investment Portfolios'!$C$1:$R$65536,9)="","",VLOOKUP($B425,'[2] Current Investment Portfolios'!$C$1:$R$65536,9,FALSE))</f>
        <v>#N/A</v>
      </c>
      <c r="R425" s="43" t="e">
        <f>IF(VLOOKUP($B425,'[2] Current Investment Portfolios'!$C$1:$R$65536,16)="","",VLOOKUP($B425,'[2] Current Investment Portfolios'!$C$1:$R$65536,16,FALSE))</f>
        <v>#N/A</v>
      </c>
      <c r="S425" s="29">
        <f>VLOOKUP(B425,'[1]BuySell Data'!$A:$E,5,FALSE)</f>
        <v>5.0000000000000001E-3</v>
      </c>
      <c r="T425" s="27" t="str">
        <f>VLOOKUP(B425,'[1]Investment Managers'!$A:$B,2,FALSE)</f>
        <v>JO Hambro Capital Management Limited</v>
      </c>
    </row>
    <row r="426" spans="1:20" x14ac:dyDescent="0.25">
      <c r="A426" s="16" t="s">
        <v>1234</v>
      </c>
      <c r="B426" s="35" t="s">
        <v>1233</v>
      </c>
      <c r="C426" s="32" t="s">
        <v>873</v>
      </c>
      <c r="D426" s="29">
        <f>VLOOKUP(B426,'[1]ICR Data'!$A:$E,5,FALSE)</f>
        <v>1.18E-2</v>
      </c>
      <c r="E426" s="43" t="e">
        <f>IF(VLOOKUP($B426,'[2] Current Investment Portfolios'!$C$1:$R$65536,3)="","",VLOOKUP($B426,'[2] Current Investment Portfolios'!$C$1:$R$65536,3,FALSE))</f>
        <v>#N/A</v>
      </c>
      <c r="F426" s="43" t="e">
        <f>IF(VLOOKUP($B426,'[2] Current Investment Portfolios'!$C$1:$R$65536,10)="","",VLOOKUP($B426,'[2] Current Investment Portfolios'!$C$1:$R$65536,10,FALSE))</f>
        <v>#N/A</v>
      </c>
      <c r="G426" s="43" t="e">
        <f>IF(VLOOKUP($B426,'[2] Current Investment Portfolios'!$C$1:$R$65536,4)="","",VLOOKUP($B426,'[2] Current Investment Portfolios'!$C$1:$R$65536,4,FALSE))</f>
        <v>#N/A</v>
      </c>
      <c r="H426" s="43" t="e">
        <f>IF(VLOOKUP($B426,'[2] Current Investment Portfolios'!$C$1:$R$65536,11)="","",VLOOKUP($B426,'[2] Current Investment Portfolios'!$C$1:$R$65536,11,FALSE))</f>
        <v>#N/A</v>
      </c>
      <c r="I426" s="43" t="e">
        <f>IF(VLOOKUP($B426,'[2] Current Investment Portfolios'!$C$1:$R$65536,5)="","",VLOOKUP($B426,'[2] Current Investment Portfolios'!$C$1:$R$65536,5,FALSE))</f>
        <v>#N/A</v>
      </c>
      <c r="J426" s="43" t="e">
        <f>IF(VLOOKUP($B426,'[2] Current Investment Portfolios'!$C$1:$R$65536,12)="","",VLOOKUP($B426,'[2] Current Investment Portfolios'!$C$1:$R$65536,12,FALSE))</f>
        <v>#N/A</v>
      </c>
      <c r="K426" s="43" t="e">
        <f>IF(VLOOKUP($B426,'[2] Current Investment Portfolios'!$C$1:$R$65536,6)="","",VLOOKUP($B426,'[2] Current Investment Portfolios'!$C$1:$R$65536,6,FALSE))</f>
        <v>#N/A</v>
      </c>
      <c r="L426" s="43" t="e">
        <f>IF(VLOOKUP($B426,'[2] Current Investment Portfolios'!$C$1:$R$65536,13)="","",VLOOKUP($B426,'[2] Current Investment Portfolios'!$C$1:$R$65536,13,FALSE))</f>
        <v>#N/A</v>
      </c>
      <c r="M426" s="43" t="e">
        <f>IF(VLOOKUP($B426,'[2] Current Investment Portfolios'!$C$1:$R$65536,7)="","",VLOOKUP($B426,'[2] Current Investment Portfolios'!$C$1:$R$65536,7,FALSE))</f>
        <v>#N/A</v>
      </c>
      <c r="N426" s="43" t="e">
        <f>IF(VLOOKUP($B426,'[2] Current Investment Portfolios'!$C$1:$R$65536,14)="","",VLOOKUP($B426,'[2] Current Investment Portfolios'!$C$1:$R$65536,14,FALSE))</f>
        <v>#N/A</v>
      </c>
      <c r="O426" s="43" t="e">
        <f>IF(VLOOKUP($B426,'[2] Current Investment Portfolios'!$C$1:$R$65536,8)="","",VLOOKUP($B426,'[2] Current Investment Portfolios'!$C$1:$R$65536,8,FALSE))</f>
        <v>#N/A</v>
      </c>
      <c r="P426" s="43" t="e">
        <f>IF(VLOOKUP($B426,'[2] Current Investment Portfolios'!$C$1:$R$65536,15)="","",VLOOKUP($B426,'[2] Current Investment Portfolios'!$C$1:$R$65536,15,FALSE))</f>
        <v>#N/A</v>
      </c>
      <c r="Q426" s="43" t="e">
        <f>IF(VLOOKUP($B426,'[2] Current Investment Portfolios'!$C$1:$R$65536,9)="","",VLOOKUP($B426,'[2] Current Investment Portfolios'!$C$1:$R$65536,9,FALSE))</f>
        <v>#N/A</v>
      </c>
      <c r="R426" s="43" t="e">
        <f>IF(VLOOKUP($B426,'[2] Current Investment Portfolios'!$C$1:$R$65536,16)="","",VLOOKUP($B426,'[2] Current Investment Portfolios'!$C$1:$R$65536,16,FALSE))</f>
        <v>#N/A</v>
      </c>
      <c r="S426" s="29">
        <f>VLOOKUP(B426,'[1]BuySell Data'!$A:$E,5,FALSE)</f>
        <v>6.0000000000000001E-3</v>
      </c>
      <c r="T426" s="27" t="str">
        <f>VLOOKUP(B426,'[1]Investment Managers'!$A:$B,2,FALSE)</f>
        <v>J O Hambro Capital Management Limited</v>
      </c>
    </row>
    <row r="427" spans="1:20" x14ac:dyDescent="0.25">
      <c r="A427" s="16" t="s">
        <v>33</v>
      </c>
      <c r="B427" s="35" t="s">
        <v>34</v>
      </c>
      <c r="C427" s="32" t="s">
        <v>873</v>
      </c>
      <c r="D427" s="29">
        <f>VLOOKUP(B427,'[1]ICR Data'!$A:$E,5,FALSE)</f>
        <v>1.37E-2</v>
      </c>
      <c r="E427" s="43" t="str">
        <f>IF(VLOOKUP($B427,'[2] Current Investment Portfolios'!$C$1:$R$65536,3)="","",VLOOKUP($B427,'[2] Current Investment Portfolios'!$C$1:$R$65536,3,FALSE))</f>
        <v/>
      </c>
      <c r="F427" s="43" t="str">
        <f>IF(VLOOKUP($B427,'[2] Current Investment Portfolios'!$C$1:$R$65536,10)="","",VLOOKUP($B427,'[2] Current Investment Portfolios'!$C$1:$R$65536,10,FALSE))</f>
        <v/>
      </c>
      <c r="G427" s="43" t="str">
        <f>IF(VLOOKUP($B427,'[2] Current Investment Portfolios'!$C$1:$R$65536,4)="","",VLOOKUP($B427,'[2] Current Investment Portfolios'!$C$1:$R$65536,4,FALSE))</f>
        <v/>
      </c>
      <c r="H427" s="43" t="str">
        <f>IF(VLOOKUP($B427,'[2] Current Investment Portfolios'!$C$1:$R$65536,11)="","",VLOOKUP($B427,'[2] Current Investment Portfolios'!$C$1:$R$65536,11,FALSE))</f>
        <v/>
      </c>
      <c r="I427" s="43" t="str">
        <f>IF(VLOOKUP($B427,'[2] Current Investment Portfolios'!$C$1:$R$65536,5)="","",VLOOKUP($B427,'[2] Current Investment Portfolios'!$C$1:$R$65536,5,FALSE))</f>
        <v/>
      </c>
      <c r="J427" s="43" t="str">
        <f>IF(VLOOKUP($B427,'[2] Current Investment Portfolios'!$C$1:$R$65536,12)="","",VLOOKUP($B427,'[2] Current Investment Portfolios'!$C$1:$R$65536,12,FALSE))</f>
        <v/>
      </c>
      <c r="K427" s="43" t="str">
        <f>IF(VLOOKUP($B427,'[2] Current Investment Portfolios'!$C$1:$R$65536,6)="","",VLOOKUP($B427,'[2] Current Investment Portfolios'!$C$1:$R$65536,6,FALSE))</f>
        <v/>
      </c>
      <c r="L427" s="43" t="str">
        <f>IF(VLOOKUP($B427,'[2] Current Investment Portfolios'!$C$1:$R$65536,13)="","",VLOOKUP($B427,'[2] Current Investment Portfolios'!$C$1:$R$65536,13,FALSE))</f>
        <v/>
      </c>
      <c r="M427" s="43" t="str">
        <f>IF(VLOOKUP($B427,'[2] Current Investment Portfolios'!$C$1:$R$65536,7)="","",VLOOKUP($B427,'[2] Current Investment Portfolios'!$C$1:$R$65536,7,FALSE))</f>
        <v/>
      </c>
      <c r="N427" s="43" t="str">
        <f>IF(VLOOKUP($B427,'[2] Current Investment Portfolios'!$C$1:$R$65536,14)="","",VLOOKUP($B427,'[2] Current Investment Portfolios'!$C$1:$R$65536,14,FALSE))</f>
        <v/>
      </c>
      <c r="O427" s="43" t="str">
        <f>IF(VLOOKUP($B427,'[2] Current Investment Portfolios'!$C$1:$R$65536,8)="","",VLOOKUP($B427,'[2] Current Investment Portfolios'!$C$1:$R$65536,8,FALSE))</f>
        <v/>
      </c>
      <c r="P427" s="43" t="str">
        <f>IF(VLOOKUP($B427,'[2] Current Investment Portfolios'!$C$1:$R$65536,15)="","",VLOOKUP($B427,'[2] Current Investment Portfolios'!$C$1:$R$65536,15,FALSE))</f>
        <v/>
      </c>
      <c r="Q427" s="43" t="str">
        <f>IF(VLOOKUP($B427,'[2] Current Investment Portfolios'!$C$1:$R$65536,9)="","",VLOOKUP($B427,'[2] Current Investment Portfolios'!$C$1:$R$65536,9,FALSE))</f>
        <v/>
      </c>
      <c r="R427" s="43" t="str">
        <f>IF(VLOOKUP($B427,'[2] Current Investment Portfolios'!$C$1:$R$65536,16)="","",VLOOKUP($B427,'[2] Current Investment Portfolios'!$C$1:$R$65536,16,FALSE))</f>
        <v/>
      </c>
      <c r="S427" s="29">
        <f>VLOOKUP(B427,'[1]BuySell Data'!$A:$E,5,FALSE)</f>
        <v>0</v>
      </c>
      <c r="T427" s="27" t="str">
        <f>VLOOKUP(B427,'[1]Investment Managers'!$A:$B,2,FALSE)</f>
        <v>Platinum Investment Management Ltd</v>
      </c>
    </row>
    <row r="428" spans="1:20" x14ac:dyDescent="0.25">
      <c r="A428" s="16" t="s">
        <v>258</v>
      </c>
      <c r="B428" s="35" t="s">
        <v>259</v>
      </c>
      <c r="C428" s="32" t="s">
        <v>873</v>
      </c>
      <c r="D428" s="29">
        <f>VLOOKUP(B428,'[1]ICR Data'!$A:$E,5,FALSE)</f>
        <v>1.4199999999999999E-2</v>
      </c>
      <c r="E428" s="43" t="str">
        <f>IF(VLOOKUP($B428,'[2] Current Investment Portfolios'!$C$1:$R$65536,3)="","",VLOOKUP($B428,'[2] Current Investment Portfolios'!$C$1:$R$65536,3,FALSE))</f>
        <v/>
      </c>
      <c r="F428" s="43" t="str">
        <f>IF(VLOOKUP($B428,'[2] Current Investment Portfolios'!$C$1:$R$65536,10)="","",VLOOKUP($B428,'[2] Current Investment Portfolios'!$C$1:$R$65536,10,FALSE))</f>
        <v/>
      </c>
      <c r="G428" s="43" t="str">
        <f>IF(VLOOKUP($B428,'[2] Current Investment Portfolios'!$C$1:$R$65536,4)="","",VLOOKUP($B428,'[2] Current Investment Portfolios'!$C$1:$R$65536,4,FALSE))</f>
        <v/>
      </c>
      <c r="H428" s="43" t="str">
        <f>IF(VLOOKUP($B428,'[2] Current Investment Portfolios'!$C$1:$R$65536,11)="","",VLOOKUP($B428,'[2] Current Investment Portfolios'!$C$1:$R$65536,11,FALSE))</f>
        <v/>
      </c>
      <c r="I428" s="43" t="str">
        <f>IF(VLOOKUP($B428,'[2] Current Investment Portfolios'!$C$1:$R$65536,5)="","",VLOOKUP($B428,'[2] Current Investment Portfolios'!$C$1:$R$65536,5,FALSE))</f>
        <v/>
      </c>
      <c r="J428" s="43" t="str">
        <f>IF(VLOOKUP($B428,'[2] Current Investment Portfolios'!$C$1:$R$65536,12)="","",VLOOKUP($B428,'[2] Current Investment Portfolios'!$C$1:$R$65536,12,FALSE))</f>
        <v/>
      </c>
      <c r="K428" s="43" t="str">
        <f>IF(VLOOKUP($B428,'[2] Current Investment Portfolios'!$C$1:$R$65536,6)="","",VLOOKUP($B428,'[2] Current Investment Portfolios'!$C$1:$R$65536,6,FALSE))</f>
        <v/>
      </c>
      <c r="L428" s="43" t="str">
        <f>IF(VLOOKUP($B428,'[2] Current Investment Portfolios'!$C$1:$R$65536,13)="","",VLOOKUP($B428,'[2] Current Investment Portfolios'!$C$1:$R$65536,13,FALSE))</f>
        <v/>
      </c>
      <c r="M428" s="43" t="str">
        <f>IF(VLOOKUP($B428,'[2] Current Investment Portfolios'!$C$1:$R$65536,7)="","",VLOOKUP($B428,'[2] Current Investment Portfolios'!$C$1:$R$65536,7,FALSE))</f>
        <v/>
      </c>
      <c r="N428" s="43" t="str">
        <f>IF(VLOOKUP($B428,'[2] Current Investment Portfolios'!$C$1:$R$65536,14)="","",VLOOKUP($B428,'[2] Current Investment Portfolios'!$C$1:$R$65536,14,FALSE))</f>
        <v/>
      </c>
      <c r="O428" s="43" t="str">
        <f>IF(VLOOKUP($B428,'[2] Current Investment Portfolios'!$C$1:$R$65536,8)="","",VLOOKUP($B428,'[2] Current Investment Portfolios'!$C$1:$R$65536,8,FALSE))</f>
        <v/>
      </c>
      <c r="P428" s="43" t="str">
        <f>IF(VLOOKUP($B428,'[2] Current Investment Portfolios'!$C$1:$R$65536,15)="","",VLOOKUP($B428,'[2] Current Investment Portfolios'!$C$1:$R$65536,15,FALSE))</f>
        <v/>
      </c>
      <c r="Q428" s="43" t="str">
        <f>IF(VLOOKUP($B428,'[2] Current Investment Portfolios'!$C$1:$R$65536,9)="","",VLOOKUP($B428,'[2] Current Investment Portfolios'!$C$1:$R$65536,9,FALSE))</f>
        <v/>
      </c>
      <c r="R428" s="43" t="str">
        <f>IF(VLOOKUP($B428,'[2] Current Investment Portfolios'!$C$1:$R$65536,16)="","",VLOOKUP($B428,'[2] Current Investment Portfolios'!$C$1:$R$65536,16,FALSE))</f>
        <v/>
      </c>
      <c r="S428" s="29">
        <f>VLOOKUP(B428,'[1]BuySell Data'!$A:$E,5,FALSE)</f>
        <v>0</v>
      </c>
      <c r="T428" s="27" t="str">
        <f>VLOOKUP(B428,'[1]Investment Managers'!$A:$B,2,FALSE)</f>
        <v>Platinum Investment Management Ltd</v>
      </c>
    </row>
    <row r="429" spans="1:20" x14ac:dyDescent="0.25">
      <c r="A429" s="16" t="s">
        <v>135</v>
      </c>
      <c r="B429" s="35" t="s">
        <v>136</v>
      </c>
      <c r="C429" s="32" t="s">
        <v>873</v>
      </c>
      <c r="D429" s="29">
        <f>VLOOKUP(B429,'[1]ICR Data'!$A:$E,5,FALSE)</f>
        <v>1.38E-2</v>
      </c>
      <c r="E429" s="43" t="str">
        <f>IF(VLOOKUP($B429,'[2] Current Investment Portfolios'!$C$1:$R$65536,3)="","",VLOOKUP($B429,'[2] Current Investment Portfolios'!$C$1:$R$65536,3,FALSE))</f>
        <v/>
      </c>
      <c r="F429" s="43" t="str">
        <f>IF(VLOOKUP($B429,'[2] Current Investment Portfolios'!$C$1:$R$65536,10)="","",VLOOKUP($B429,'[2] Current Investment Portfolios'!$C$1:$R$65536,10,FALSE))</f>
        <v/>
      </c>
      <c r="G429" s="43" t="str">
        <f>IF(VLOOKUP($B429,'[2] Current Investment Portfolios'!$C$1:$R$65536,4)="","",VLOOKUP($B429,'[2] Current Investment Portfolios'!$C$1:$R$65536,4,FALSE))</f>
        <v/>
      </c>
      <c r="H429" s="43" t="str">
        <f>IF(VLOOKUP($B429,'[2] Current Investment Portfolios'!$C$1:$R$65536,11)="","",VLOOKUP($B429,'[2] Current Investment Portfolios'!$C$1:$R$65536,11,FALSE))</f>
        <v/>
      </c>
      <c r="I429" s="43" t="str">
        <f>IF(VLOOKUP($B429,'[2] Current Investment Portfolios'!$C$1:$R$65536,5)="","",VLOOKUP($B429,'[2] Current Investment Portfolios'!$C$1:$R$65536,5,FALSE))</f>
        <v/>
      </c>
      <c r="J429" s="43" t="str">
        <f>IF(VLOOKUP($B429,'[2] Current Investment Portfolios'!$C$1:$R$65536,12)="","",VLOOKUP($B429,'[2] Current Investment Portfolios'!$C$1:$R$65536,12,FALSE))</f>
        <v/>
      </c>
      <c r="K429" s="43" t="str">
        <f>IF(VLOOKUP($B429,'[2] Current Investment Portfolios'!$C$1:$R$65536,6)="","",VLOOKUP($B429,'[2] Current Investment Portfolios'!$C$1:$R$65536,6,FALSE))</f>
        <v/>
      </c>
      <c r="L429" s="43" t="str">
        <f>IF(VLOOKUP($B429,'[2] Current Investment Portfolios'!$C$1:$R$65536,13)="","",VLOOKUP($B429,'[2] Current Investment Portfolios'!$C$1:$R$65536,13,FALSE))</f>
        <v/>
      </c>
      <c r="M429" s="43" t="str">
        <f>IF(VLOOKUP($B429,'[2] Current Investment Portfolios'!$C$1:$R$65536,7)="","",VLOOKUP($B429,'[2] Current Investment Portfolios'!$C$1:$R$65536,7,FALSE))</f>
        <v/>
      </c>
      <c r="N429" s="43" t="str">
        <f>IF(VLOOKUP($B429,'[2] Current Investment Portfolios'!$C$1:$R$65536,14)="","",VLOOKUP($B429,'[2] Current Investment Portfolios'!$C$1:$R$65536,14,FALSE))</f>
        <v/>
      </c>
      <c r="O429" s="43" t="str">
        <f>IF(VLOOKUP($B429,'[2] Current Investment Portfolios'!$C$1:$R$65536,8)="","",VLOOKUP($B429,'[2] Current Investment Portfolios'!$C$1:$R$65536,8,FALSE))</f>
        <v/>
      </c>
      <c r="P429" s="43" t="str">
        <f>IF(VLOOKUP($B429,'[2] Current Investment Portfolios'!$C$1:$R$65536,15)="","",VLOOKUP($B429,'[2] Current Investment Portfolios'!$C$1:$R$65536,15,FALSE))</f>
        <v/>
      </c>
      <c r="Q429" s="43" t="str">
        <f>IF(VLOOKUP($B429,'[2] Current Investment Portfolios'!$C$1:$R$65536,9)="","",VLOOKUP($B429,'[2] Current Investment Portfolios'!$C$1:$R$65536,9,FALSE))</f>
        <v/>
      </c>
      <c r="R429" s="43" t="str">
        <f>IF(VLOOKUP($B429,'[2] Current Investment Portfolios'!$C$1:$R$65536,16)="","",VLOOKUP($B429,'[2] Current Investment Portfolios'!$C$1:$R$65536,16,FALSE))</f>
        <v/>
      </c>
      <c r="S429" s="29">
        <f>VLOOKUP(B429,'[1]BuySell Data'!$A:$E,5,FALSE)</f>
        <v>0</v>
      </c>
      <c r="T429" s="27" t="str">
        <f>VLOOKUP(B429,'[1]Investment Managers'!$A:$B,2,FALSE)</f>
        <v>Platinum Investment Management Ltd</v>
      </c>
    </row>
    <row r="430" spans="1:20" x14ac:dyDescent="0.25">
      <c r="A430" s="16" t="s">
        <v>137</v>
      </c>
      <c r="B430" s="28" t="s">
        <v>138</v>
      </c>
      <c r="C430" s="32" t="s">
        <v>873</v>
      </c>
      <c r="D430" s="29">
        <f>VLOOKUP(B430,'[1]ICR Data'!$A:$E,5,FALSE)</f>
        <v>2.5899999999999999E-2</v>
      </c>
      <c r="E430" s="43" t="e">
        <f>IF(VLOOKUP($B430,'[2] Current Investment Portfolios'!$C$1:$R$65536,3)="","",VLOOKUP($B430,'[2] Current Investment Portfolios'!$C$1:$R$65536,3,FALSE))</f>
        <v>#N/A</v>
      </c>
      <c r="F430" s="43" t="e">
        <f>IF(VLOOKUP($B430,'[2] Current Investment Portfolios'!$C$1:$R$65536,10)="","",VLOOKUP($B430,'[2] Current Investment Portfolios'!$C$1:$R$65536,10,FALSE))</f>
        <v>#N/A</v>
      </c>
      <c r="G430" s="43" t="e">
        <f>IF(VLOOKUP($B430,'[2] Current Investment Portfolios'!$C$1:$R$65536,4)="","",VLOOKUP($B430,'[2] Current Investment Portfolios'!$C$1:$R$65536,4,FALSE))</f>
        <v>#N/A</v>
      </c>
      <c r="H430" s="43" t="e">
        <f>IF(VLOOKUP($B430,'[2] Current Investment Portfolios'!$C$1:$R$65536,11)="","",VLOOKUP($B430,'[2] Current Investment Portfolios'!$C$1:$R$65536,11,FALSE))</f>
        <v>#N/A</v>
      </c>
      <c r="I430" s="43" t="e">
        <f>IF(VLOOKUP($B430,'[2] Current Investment Portfolios'!$C$1:$R$65536,5)="","",VLOOKUP($B430,'[2] Current Investment Portfolios'!$C$1:$R$65536,5,FALSE))</f>
        <v>#N/A</v>
      </c>
      <c r="J430" s="43" t="e">
        <f>IF(VLOOKUP($B430,'[2] Current Investment Portfolios'!$C$1:$R$65536,12)="","",VLOOKUP($B430,'[2] Current Investment Portfolios'!$C$1:$R$65536,12,FALSE))</f>
        <v>#N/A</v>
      </c>
      <c r="K430" s="43" t="e">
        <f>IF(VLOOKUP($B430,'[2] Current Investment Portfolios'!$C$1:$R$65536,6)="","",VLOOKUP($B430,'[2] Current Investment Portfolios'!$C$1:$R$65536,6,FALSE))</f>
        <v>#N/A</v>
      </c>
      <c r="L430" s="43" t="e">
        <f>IF(VLOOKUP($B430,'[2] Current Investment Portfolios'!$C$1:$R$65536,13)="","",VLOOKUP($B430,'[2] Current Investment Portfolios'!$C$1:$R$65536,13,FALSE))</f>
        <v>#N/A</v>
      </c>
      <c r="M430" s="43" t="e">
        <f>IF(VLOOKUP($B430,'[2] Current Investment Portfolios'!$C$1:$R$65536,7)="","",VLOOKUP($B430,'[2] Current Investment Portfolios'!$C$1:$R$65536,7,FALSE))</f>
        <v>#N/A</v>
      </c>
      <c r="N430" s="43" t="e">
        <f>IF(VLOOKUP($B430,'[2] Current Investment Portfolios'!$C$1:$R$65536,14)="","",VLOOKUP($B430,'[2] Current Investment Portfolios'!$C$1:$R$65536,14,FALSE))</f>
        <v>#N/A</v>
      </c>
      <c r="O430" s="43" t="e">
        <f>IF(VLOOKUP($B430,'[2] Current Investment Portfolios'!$C$1:$R$65536,8)="","",VLOOKUP($B430,'[2] Current Investment Portfolios'!$C$1:$R$65536,8,FALSE))</f>
        <v>#N/A</v>
      </c>
      <c r="P430" s="43" t="e">
        <f>IF(VLOOKUP($B430,'[2] Current Investment Portfolios'!$C$1:$R$65536,15)="","",VLOOKUP($B430,'[2] Current Investment Portfolios'!$C$1:$R$65536,15,FALSE))</f>
        <v>#N/A</v>
      </c>
      <c r="Q430" s="43" t="e">
        <f>IF(VLOOKUP($B430,'[2] Current Investment Portfolios'!$C$1:$R$65536,9)="","",VLOOKUP($B430,'[2] Current Investment Portfolios'!$C$1:$R$65536,9,FALSE))</f>
        <v>#N/A</v>
      </c>
      <c r="R430" s="43" t="e">
        <f>IF(VLOOKUP($B430,'[2] Current Investment Portfolios'!$C$1:$R$65536,16)="","",VLOOKUP($B430,'[2] Current Investment Portfolios'!$C$1:$R$65536,16,FALSE))</f>
        <v>#N/A</v>
      </c>
      <c r="S430" s="29">
        <f>VLOOKUP(B430,'[1]BuySell Data'!$A:$E,5,FALSE)</f>
        <v>5.0000000000000001E-3</v>
      </c>
      <c r="T430" s="27" t="str">
        <f>VLOOKUP(B430,'[1]Investment Managers'!$A:$B,2,FALSE)</f>
        <v>Value Partners Hong Kong Limited</v>
      </c>
    </row>
    <row r="431" spans="1:20" x14ac:dyDescent="0.25">
      <c r="A431" s="16" t="s">
        <v>262</v>
      </c>
      <c r="B431" s="35" t="s">
        <v>263</v>
      </c>
      <c r="C431" s="32" t="s">
        <v>873</v>
      </c>
      <c r="D431" s="29">
        <f>VLOOKUP(B431,'[1]ICR Data'!$A:$E,5,FALSE)</f>
        <v>5.6999999999999993E-3</v>
      </c>
      <c r="E431" s="43" t="str">
        <f>IF(VLOOKUP($B431,'[2] Current Investment Portfolios'!$C$1:$R$65536,3)="","",VLOOKUP($B431,'[2] Current Investment Portfolios'!$C$1:$R$65536,3,FALSE))</f>
        <v/>
      </c>
      <c r="F431" s="43" t="str">
        <f>IF(VLOOKUP($B431,'[2] Current Investment Portfolios'!$C$1:$R$65536,10)="","",VLOOKUP($B431,'[2] Current Investment Portfolios'!$C$1:$R$65536,10,FALSE))</f>
        <v/>
      </c>
      <c r="G431" s="43" t="str">
        <f>IF(VLOOKUP($B431,'[2] Current Investment Portfolios'!$C$1:$R$65536,4)="","",VLOOKUP($B431,'[2] Current Investment Portfolios'!$C$1:$R$65536,4,FALSE))</f>
        <v/>
      </c>
      <c r="H431" s="43" t="str">
        <f>IF(VLOOKUP($B431,'[2] Current Investment Portfolios'!$C$1:$R$65536,11)="","",VLOOKUP($B431,'[2] Current Investment Portfolios'!$C$1:$R$65536,11,FALSE))</f>
        <v/>
      </c>
      <c r="I431" s="43" t="str">
        <f>IF(VLOOKUP($B431,'[2] Current Investment Portfolios'!$C$1:$R$65536,5)="","",VLOOKUP($B431,'[2] Current Investment Portfolios'!$C$1:$R$65536,5,FALSE))</f>
        <v/>
      </c>
      <c r="J431" s="43" t="str">
        <f>IF(VLOOKUP($B431,'[2] Current Investment Portfolios'!$C$1:$R$65536,12)="","",VLOOKUP($B431,'[2] Current Investment Portfolios'!$C$1:$R$65536,12,FALSE))</f>
        <v/>
      </c>
      <c r="K431" s="43" t="str">
        <f>IF(VLOOKUP($B431,'[2] Current Investment Portfolios'!$C$1:$R$65536,6)="","",VLOOKUP($B431,'[2] Current Investment Portfolios'!$C$1:$R$65536,6,FALSE))</f>
        <v/>
      </c>
      <c r="L431" s="43" t="str">
        <f>IF(VLOOKUP($B431,'[2] Current Investment Portfolios'!$C$1:$R$65536,13)="","",VLOOKUP($B431,'[2] Current Investment Portfolios'!$C$1:$R$65536,13,FALSE))</f>
        <v/>
      </c>
      <c r="M431" s="43" t="str">
        <f>IF(VLOOKUP($B431,'[2] Current Investment Portfolios'!$C$1:$R$65536,7)="","",VLOOKUP($B431,'[2] Current Investment Portfolios'!$C$1:$R$65536,7,FALSE))</f>
        <v/>
      </c>
      <c r="N431" s="43" t="str">
        <f>IF(VLOOKUP($B431,'[2] Current Investment Portfolios'!$C$1:$R$65536,14)="","",VLOOKUP($B431,'[2] Current Investment Portfolios'!$C$1:$R$65536,14,FALSE))</f>
        <v/>
      </c>
      <c r="O431" s="43" t="str">
        <f>IF(VLOOKUP($B431,'[2] Current Investment Portfolios'!$C$1:$R$65536,8)="","",VLOOKUP($B431,'[2] Current Investment Portfolios'!$C$1:$R$65536,8,FALSE))</f>
        <v/>
      </c>
      <c r="P431" s="43" t="str">
        <f>IF(VLOOKUP($B431,'[2] Current Investment Portfolios'!$C$1:$R$65536,15)="","",VLOOKUP($B431,'[2] Current Investment Portfolios'!$C$1:$R$65536,15,FALSE))</f>
        <v/>
      </c>
      <c r="Q431" s="43" t="str">
        <f>IF(VLOOKUP($B431,'[2] Current Investment Portfolios'!$C$1:$R$65536,9)="","",VLOOKUP($B431,'[2] Current Investment Portfolios'!$C$1:$R$65536,9,FALSE))</f>
        <v/>
      </c>
      <c r="R431" s="43" t="str">
        <f>IF(VLOOKUP($B431,'[2] Current Investment Portfolios'!$C$1:$R$65536,16)="","",VLOOKUP($B431,'[2] Current Investment Portfolios'!$C$1:$R$65536,16,FALSE))</f>
        <v/>
      </c>
      <c r="S431" s="29">
        <f>VLOOKUP(B431,'[1]BuySell Data'!$A:$E,5,FALSE)</f>
        <v>4.4000000000000003E-3</v>
      </c>
      <c r="T431" s="27" t="str">
        <f>VLOOKUP(B431,'[1]Investment Managers'!$A:$B,2,FALSE)</f>
        <v>Vanguard Investments Australia Ltd</v>
      </c>
    </row>
    <row r="432" spans="1:20" x14ac:dyDescent="0.25">
      <c r="A432" s="16" t="s">
        <v>855</v>
      </c>
      <c r="B432" s="35" t="s">
        <v>854</v>
      </c>
      <c r="C432" s="32" t="s">
        <v>873</v>
      </c>
      <c r="D432" s="29" t="e">
        <f>VLOOKUP(B432,'[1]ICR Data'!$A:$E,5,FALSE)</f>
        <v>#N/A</v>
      </c>
      <c r="E432" s="43" t="str">
        <f>IF(VLOOKUP($B432,'[2] Current Investment Portfolios'!$C$1:$R$65536,3)="","",VLOOKUP($B432,'[2] Current Investment Portfolios'!$C$1:$R$65536,3,FALSE))</f>
        <v/>
      </c>
      <c r="F432" s="43" t="str">
        <f>IF(VLOOKUP($B432,'[2] Current Investment Portfolios'!$C$1:$R$65536,10)="","",VLOOKUP($B432,'[2] Current Investment Portfolios'!$C$1:$R$65536,10,FALSE))</f>
        <v/>
      </c>
      <c r="G432" s="43" t="str">
        <f>IF(VLOOKUP($B432,'[2] Current Investment Portfolios'!$C$1:$R$65536,4)="","",VLOOKUP($B432,'[2] Current Investment Portfolios'!$C$1:$R$65536,4,FALSE))</f>
        <v/>
      </c>
      <c r="H432" s="43" t="str">
        <f>IF(VLOOKUP($B432,'[2] Current Investment Portfolios'!$C$1:$R$65536,11)="","",VLOOKUP($B432,'[2] Current Investment Portfolios'!$C$1:$R$65536,11,FALSE))</f>
        <v/>
      </c>
      <c r="I432" s="43" t="str">
        <f>IF(VLOOKUP($B432,'[2] Current Investment Portfolios'!$C$1:$R$65536,5)="","",VLOOKUP($B432,'[2] Current Investment Portfolios'!$C$1:$R$65536,5,FALSE))</f>
        <v/>
      </c>
      <c r="J432" s="43" t="str">
        <f>IF(VLOOKUP($B432,'[2] Current Investment Portfolios'!$C$1:$R$65536,12)="","",VLOOKUP($B432,'[2] Current Investment Portfolios'!$C$1:$R$65536,12,FALSE))</f>
        <v/>
      </c>
      <c r="K432" s="43" t="str">
        <f>IF(VLOOKUP($B432,'[2] Current Investment Portfolios'!$C$1:$R$65536,6)="","",VLOOKUP($B432,'[2] Current Investment Portfolios'!$C$1:$R$65536,6,FALSE))</f>
        <v/>
      </c>
      <c r="L432" s="43" t="str">
        <f>IF(VLOOKUP($B432,'[2] Current Investment Portfolios'!$C$1:$R$65536,13)="","",VLOOKUP($B432,'[2] Current Investment Portfolios'!$C$1:$R$65536,13,FALSE))</f>
        <v/>
      </c>
      <c r="M432" s="43" t="str">
        <f>IF(VLOOKUP($B432,'[2] Current Investment Portfolios'!$C$1:$R$65536,7)="","",VLOOKUP($B432,'[2] Current Investment Portfolios'!$C$1:$R$65536,7,FALSE))</f>
        <v/>
      </c>
      <c r="N432" s="43" t="str">
        <f>IF(VLOOKUP($B432,'[2] Current Investment Portfolios'!$C$1:$R$65536,14)="","",VLOOKUP($B432,'[2] Current Investment Portfolios'!$C$1:$R$65536,14,FALSE))</f>
        <v/>
      </c>
      <c r="O432" s="43" t="str">
        <f>IF(VLOOKUP($B432,'[2] Current Investment Portfolios'!$C$1:$R$65536,8)="","",VLOOKUP($B432,'[2] Current Investment Portfolios'!$C$1:$R$65536,8,FALSE))</f>
        <v/>
      </c>
      <c r="P432" s="43" t="str">
        <f>IF(VLOOKUP($B432,'[2] Current Investment Portfolios'!$C$1:$R$65536,15)="","",VLOOKUP($B432,'[2] Current Investment Portfolios'!$C$1:$R$65536,15,FALSE))</f>
        <v/>
      </c>
      <c r="Q432" s="43" t="str">
        <f>IF(VLOOKUP($B432,'[2] Current Investment Portfolios'!$C$1:$R$65536,9)="","",VLOOKUP($B432,'[2] Current Investment Portfolios'!$C$1:$R$65536,9,FALSE))</f>
        <v/>
      </c>
      <c r="R432" s="43" t="str">
        <f>IF(VLOOKUP($B432,'[2] Current Investment Portfolios'!$C$1:$R$65536,16)="","",VLOOKUP($B432,'[2] Current Investment Portfolios'!$C$1:$R$65536,16,FALSE))</f>
        <v/>
      </c>
      <c r="S432" s="29" t="e">
        <f>VLOOKUP(B432,'[1]BuySell Data'!$A:$E,5,FALSE)</f>
        <v>#N/A</v>
      </c>
      <c r="T432" s="27" t="str">
        <f>VLOOKUP(B432,'[1]Investment Managers'!$A:$B,2,FALSE)</f>
        <v>Zurich Financial Services Australia Ltd</v>
      </c>
    </row>
    <row r="433" spans="1:20" x14ac:dyDescent="0.25">
      <c r="A433" s="49" t="s">
        <v>440</v>
      </c>
      <c r="D433" s="29"/>
      <c r="E433" s="43"/>
      <c r="F433" s="43"/>
      <c r="G433" s="43"/>
      <c r="H433" s="43"/>
      <c r="I433" s="43"/>
      <c r="J433" s="43"/>
      <c r="K433" s="43"/>
      <c r="L433" s="43"/>
      <c r="M433" s="43"/>
      <c r="N433" s="43"/>
      <c r="O433" s="43"/>
      <c r="P433" s="43"/>
      <c r="Q433" s="43"/>
      <c r="R433" s="43"/>
      <c r="S433" s="29"/>
      <c r="T433" s="27"/>
    </row>
    <row r="434" spans="1:20" x14ac:dyDescent="0.25">
      <c r="A434" s="16" t="s">
        <v>1012</v>
      </c>
      <c r="B434" s="35" t="s">
        <v>5</v>
      </c>
      <c r="C434" s="32" t="s">
        <v>873</v>
      </c>
      <c r="D434" s="29">
        <f>VLOOKUP(B434,'[1]ICR Data'!$A:$E,5,FALSE)</f>
        <v>1.18E-2</v>
      </c>
      <c r="E434" s="43" t="e">
        <f>IF(VLOOKUP($B434,'[2] Current Investment Portfolios'!$C$1:$R$65536,3)="","",VLOOKUP($B434,'[2] Current Investment Portfolios'!$C$1:$R$65536,3,FALSE))</f>
        <v>#N/A</v>
      </c>
      <c r="F434" s="43" t="e">
        <f>IF(VLOOKUP($B434,'[2] Current Investment Portfolios'!$C$1:$R$65536,10)="","",VLOOKUP($B434,'[2] Current Investment Portfolios'!$C$1:$R$65536,10,FALSE))</f>
        <v>#N/A</v>
      </c>
      <c r="G434" s="43" t="e">
        <f>IF(VLOOKUP($B434,'[2] Current Investment Portfolios'!$C$1:$R$65536,4)="","",VLOOKUP($B434,'[2] Current Investment Portfolios'!$C$1:$R$65536,4,FALSE))</f>
        <v>#N/A</v>
      </c>
      <c r="H434" s="43" t="e">
        <f>IF(VLOOKUP($B434,'[2] Current Investment Portfolios'!$C$1:$R$65536,11)="","",VLOOKUP($B434,'[2] Current Investment Portfolios'!$C$1:$R$65536,11,FALSE))</f>
        <v>#N/A</v>
      </c>
      <c r="I434" s="43" t="e">
        <f>IF(VLOOKUP($B434,'[2] Current Investment Portfolios'!$C$1:$R$65536,5)="","",VLOOKUP($B434,'[2] Current Investment Portfolios'!$C$1:$R$65536,5,FALSE))</f>
        <v>#N/A</v>
      </c>
      <c r="J434" s="43" t="e">
        <f>IF(VLOOKUP($B434,'[2] Current Investment Portfolios'!$C$1:$R$65536,12)="","",VLOOKUP($B434,'[2] Current Investment Portfolios'!$C$1:$R$65536,12,FALSE))</f>
        <v>#N/A</v>
      </c>
      <c r="K434" s="43" t="e">
        <f>IF(VLOOKUP($B434,'[2] Current Investment Portfolios'!$C$1:$R$65536,6)="","",VLOOKUP($B434,'[2] Current Investment Portfolios'!$C$1:$R$65536,6,FALSE))</f>
        <v>#N/A</v>
      </c>
      <c r="L434" s="43" t="e">
        <f>IF(VLOOKUP($B434,'[2] Current Investment Portfolios'!$C$1:$R$65536,13)="","",VLOOKUP($B434,'[2] Current Investment Portfolios'!$C$1:$R$65536,13,FALSE))</f>
        <v>#N/A</v>
      </c>
      <c r="M434" s="43" t="e">
        <f>IF(VLOOKUP($B434,'[2] Current Investment Portfolios'!$C$1:$R$65536,7)="","",VLOOKUP($B434,'[2] Current Investment Portfolios'!$C$1:$R$65536,7,FALSE))</f>
        <v>#N/A</v>
      </c>
      <c r="N434" s="43" t="e">
        <f>IF(VLOOKUP($B434,'[2] Current Investment Portfolios'!$C$1:$R$65536,14)="","",VLOOKUP($B434,'[2] Current Investment Portfolios'!$C$1:$R$65536,14,FALSE))</f>
        <v>#N/A</v>
      </c>
      <c r="O434" s="43" t="e">
        <f>IF(VLOOKUP($B434,'[2] Current Investment Portfolios'!$C$1:$R$65536,8)="","",VLOOKUP($B434,'[2] Current Investment Portfolios'!$C$1:$R$65536,8,FALSE))</f>
        <v>#N/A</v>
      </c>
      <c r="P434" s="43" t="e">
        <f>IF(VLOOKUP($B434,'[2] Current Investment Portfolios'!$C$1:$R$65536,15)="","",VLOOKUP($B434,'[2] Current Investment Portfolios'!$C$1:$R$65536,15,FALSE))</f>
        <v>#N/A</v>
      </c>
      <c r="Q434" s="43" t="e">
        <f>IF(VLOOKUP($B434,'[2] Current Investment Portfolios'!$C$1:$R$65536,9)="","",VLOOKUP($B434,'[2] Current Investment Portfolios'!$C$1:$R$65536,9,FALSE))</f>
        <v>#N/A</v>
      </c>
      <c r="R434" s="43" t="e">
        <f>IF(VLOOKUP($B434,'[2] Current Investment Portfolios'!$C$1:$R$65536,16)="","",VLOOKUP($B434,'[2] Current Investment Portfolios'!$C$1:$R$65536,16,FALSE))</f>
        <v>#N/A</v>
      </c>
      <c r="S434" s="29">
        <f>VLOOKUP(B434,'[1]BuySell Data'!$A:$E,5,FALSE)</f>
        <v>2E-3</v>
      </c>
      <c r="T434" s="27" t="str">
        <f>VLOOKUP(B434,'[1]Investment Managers'!$A:$B,2,FALSE)</f>
        <v>Janus Henderson Investors (AUS) FM Ltd</v>
      </c>
    </row>
    <row r="435" spans="1:20" x14ac:dyDescent="0.25">
      <c r="A435" s="49" t="s">
        <v>441</v>
      </c>
      <c r="D435" s="29"/>
      <c r="E435" s="43"/>
      <c r="F435" s="43"/>
      <c r="G435" s="43"/>
      <c r="H435" s="43"/>
      <c r="I435" s="43"/>
      <c r="J435" s="43"/>
      <c r="K435" s="43"/>
      <c r="L435" s="43"/>
      <c r="M435" s="43"/>
      <c r="N435" s="43"/>
      <c r="O435" s="43"/>
      <c r="P435" s="43"/>
      <c r="Q435" s="43"/>
      <c r="R435" s="43"/>
      <c r="S435" s="29"/>
      <c r="T435" s="27"/>
    </row>
    <row r="436" spans="1:20" x14ac:dyDescent="0.25">
      <c r="A436" s="16" t="s">
        <v>157</v>
      </c>
      <c r="B436" s="35" t="s">
        <v>99</v>
      </c>
      <c r="C436" s="32" t="s">
        <v>873</v>
      </c>
      <c r="D436" s="29">
        <f>VLOOKUP(B436,'[1]ICR Data'!$A:$E,5,FALSE)</f>
        <v>1.03E-2</v>
      </c>
      <c r="E436" s="43" t="e">
        <f>IF(VLOOKUP($B436,'[2] Current Investment Portfolios'!$C$1:$R$65536,3)="","",VLOOKUP($B436,'[2] Current Investment Portfolios'!$C$1:$R$65536,3,FALSE))</f>
        <v>#N/A</v>
      </c>
      <c r="F436" s="43" t="e">
        <f>IF(VLOOKUP($B436,'[2] Current Investment Portfolios'!$C$1:$R$65536,10)="","",VLOOKUP($B436,'[2] Current Investment Portfolios'!$C$1:$R$65536,10,FALSE))</f>
        <v>#N/A</v>
      </c>
      <c r="G436" s="43" t="e">
        <f>IF(VLOOKUP($B436,'[2] Current Investment Portfolios'!$C$1:$R$65536,4)="","",VLOOKUP($B436,'[2] Current Investment Portfolios'!$C$1:$R$65536,4,FALSE))</f>
        <v>#N/A</v>
      </c>
      <c r="H436" s="43" t="e">
        <f>IF(VLOOKUP($B436,'[2] Current Investment Portfolios'!$C$1:$R$65536,11)="","",VLOOKUP($B436,'[2] Current Investment Portfolios'!$C$1:$R$65536,11,FALSE))</f>
        <v>#N/A</v>
      </c>
      <c r="I436" s="43" t="e">
        <f>IF(VLOOKUP($B436,'[2] Current Investment Portfolios'!$C$1:$R$65536,5)="","",VLOOKUP($B436,'[2] Current Investment Portfolios'!$C$1:$R$65536,5,FALSE))</f>
        <v>#N/A</v>
      </c>
      <c r="J436" s="43" t="e">
        <f>IF(VLOOKUP($B436,'[2] Current Investment Portfolios'!$C$1:$R$65536,12)="","",VLOOKUP($B436,'[2] Current Investment Portfolios'!$C$1:$R$65536,12,FALSE))</f>
        <v>#N/A</v>
      </c>
      <c r="K436" s="43" t="e">
        <f>IF(VLOOKUP($B436,'[2] Current Investment Portfolios'!$C$1:$R$65536,6)="","",VLOOKUP($B436,'[2] Current Investment Portfolios'!$C$1:$R$65536,6,FALSE))</f>
        <v>#N/A</v>
      </c>
      <c r="L436" s="43" t="e">
        <f>IF(VLOOKUP($B436,'[2] Current Investment Portfolios'!$C$1:$R$65536,13)="","",VLOOKUP($B436,'[2] Current Investment Portfolios'!$C$1:$R$65536,13,FALSE))</f>
        <v>#N/A</v>
      </c>
      <c r="M436" s="43" t="e">
        <f>IF(VLOOKUP($B436,'[2] Current Investment Portfolios'!$C$1:$R$65536,7)="","",VLOOKUP($B436,'[2] Current Investment Portfolios'!$C$1:$R$65536,7,FALSE))</f>
        <v>#N/A</v>
      </c>
      <c r="N436" s="43" t="e">
        <f>IF(VLOOKUP($B436,'[2] Current Investment Portfolios'!$C$1:$R$65536,14)="","",VLOOKUP($B436,'[2] Current Investment Portfolios'!$C$1:$R$65536,14,FALSE))</f>
        <v>#N/A</v>
      </c>
      <c r="O436" s="43" t="e">
        <f>IF(VLOOKUP($B436,'[2] Current Investment Portfolios'!$C$1:$R$65536,8)="","",VLOOKUP($B436,'[2] Current Investment Portfolios'!$C$1:$R$65536,8,FALSE))</f>
        <v>#N/A</v>
      </c>
      <c r="P436" s="43" t="e">
        <f>IF(VLOOKUP($B436,'[2] Current Investment Portfolios'!$C$1:$R$65536,15)="","",VLOOKUP($B436,'[2] Current Investment Portfolios'!$C$1:$R$65536,15,FALSE))</f>
        <v>#N/A</v>
      </c>
      <c r="Q436" s="43" t="e">
        <f>IF(VLOOKUP($B436,'[2] Current Investment Portfolios'!$C$1:$R$65536,9)="","",VLOOKUP($B436,'[2] Current Investment Portfolios'!$C$1:$R$65536,9,FALSE))</f>
        <v>#N/A</v>
      </c>
      <c r="R436" s="43" t="e">
        <f>IF(VLOOKUP($B436,'[2] Current Investment Portfolios'!$C$1:$R$65536,16)="","",VLOOKUP($B436,'[2] Current Investment Portfolios'!$C$1:$R$65536,16,FALSE))</f>
        <v>#N/A</v>
      </c>
      <c r="S436" s="29">
        <f>VLOOKUP(B436,'[1]BuySell Data'!$A:$E,5,FALSE)</f>
        <v>1E-3</v>
      </c>
      <c r="T436" s="27" t="str">
        <f>VLOOKUP(B436,'[1]Investment Managers'!$A:$B,2,FALSE)</f>
        <v>AMP Capital Investors Limited</v>
      </c>
    </row>
    <row r="437" spans="1:20" x14ac:dyDescent="0.25">
      <c r="A437" s="16" t="s">
        <v>1325</v>
      </c>
      <c r="B437" s="35" t="s">
        <v>1323</v>
      </c>
      <c r="C437" s="32" t="s">
        <v>873</v>
      </c>
      <c r="D437" s="29">
        <f>VLOOKUP(B437,'[1]ICR Data'!$A:$E,5,FALSE)</f>
        <v>1.24E-2</v>
      </c>
      <c r="E437" s="43" t="e">
        <f>IF(VLOOKUP($B437,'[2] Current Investment Portfolios'!$C$1:$R$65536,3)="","",VLOOKUP($B437,'[2] Current Investment Portfolios'!$C$1:$R$65536,3,FALSE))</f>
        <v>#N/A</v>
      </c>
      <c r="F437" s="43" t="e">
        <f>IF(VLOOKUP($B437,'[2] Current Investment Portfolios'!$C$1:$R$65536,10)="","",VLOOKUP($B437,'[2] Current Investment Portfolios'!$C$1:$R$65536,10,FALSE))</f>
        <v>#N/A</v>
      </c>
      <c r="G437" s="43" t="e">
        <f>IF(VLOOKUP($B437,'[2] Current Investment Portfolios'!$C$1:$R$65536,4)="","",VLOOKUP($B437,'[2] Current Investment Portfolios'!$C$1:$R$65536,4,FALSE))</f>
        <v>#N/A</v>
      </c>
      <c r="H437" s="43" t="e">
        <f>IF(VLOOKUP($B437,'[2] Current Investment Portfolios'!$C$1:$R$65536,11)="","",VLOOKUP($B437,'[2] Current Investment Portfolios'!$C$1:$R$65536,11,FALSE))</f>
        <v>#N/A</v>
      </c>
      <c r="I437" s="43" t="e">
        <f>IF(VLOOKUP($B437,'[2] Current Investment Portfolios'!$C$1:$R$65536,5)="","",VLOOKUP($B437,'[2] Current Investment Portfolios'!$C$1:$R$65536,5,FALSE))</f>
        <v>#N/A</v>
      </c>
      <c r="J437" s="43" t="e">
        <f>IF(VLOOKUP($B437,'[2] Current Investment Portfolios'!$C$1:$R$65536,12)="","",VLOOKUP($B437,'[2] Current Investment Portfolios'!$C$1:$R$65536,12,FALSE))</f>
        <v>#N/A</v>
      </c>
      <c r="K437" s="43" t="e">
        <f>IF(VLOOKUP($B437,'[2] Current Investment Portfolios'!$C$1:$R$65536,6)="","",VLOOKUP($B437,'[2] Current Investment Portfolios'!$C$1:$R$65536,6,FALSE))</f>
        <v>#N/A</v>
      </c>
      <c r="L437" s="43" t="e">
        <f>IF(VLOOKUP($B437,'[2] Current Investment Portfolios'!$C$1:$R$65536,13)="","",VLOOKUP($B437,'[2] Current Investment Portfolios'!$C$1:$R$65536,13,FALSE))</f>
        <v>#N/A</v>
      </c>
      <c r="M437" s="43" t="e">
        <f>IF(VLOOKUP($B437,'[2] Current Investment Portfolios'!$C$1:$R$65536,7)="","",VLOOKUP($B437,'[2] Current Investment Portfolios'!$C$1:$R$65536,7,FALSE))</f>
        <v>#N/A</v>
      </c>
      <c r="N437" s="43" t="e">
        <f>IF(VLOOKUP($B437,'[2] Current Investment Portfolios'!$C$1:$R$65536,14)="","",VLOOKUP($B437,'[2] Current Investment Portfolios'!$C$1:$R$65536,14,FALSE))</f>
        <v>#N/A</v>
      </c>
      <c r="O437" s="43" t="e">
        <f>IF(VLOOKUP($B437,'[2] Current Investment Portfolios'!$C$1:$R$65536,8)="","",VLOOKUP($B437,'[2] Current Investment Portfolios'!$C$1:$R$65536,8,FALSE))</f>
        <v>#N/A</v>
      </c>
      <c r="P437" s="43" t="e">
        <f>IF(VLOOKUP($B437,'[2] Current Investment Portfolios'!$C$1:$R$65536,15)="","",VLOOKUP($B437,'[2] Current Investment Portfolios'!$C$1:$R$65536,15,FALSE))</f>
        <v>#N/A</v>
      </c>
      <c r="Q437" s="43" t="e">
        <f>IF(VLOOKUP($B437,'[2] Current Investment Portfolios'!$C$1:$R$65536,9)="","",VLOOKUP($B437,'[2] Current Investment Portfolios'!$C$1:$R$65536,9,FALSE))</f>
        <v>#N/A</v>
      </c>
      <c r="R437" s="43" t="e">
        <f>IF(VLOOKUP($B437,'[2] Current Investment Portfolios'!$C$1:$R$65536,16)="","",VLOOKUP($B437,'[2] Current Investment Portfolios'!$C$1:$R$65536,16,FALSE))</f>
        <v>#N/A</v>
      </c>
      <c r="S437" s="29">
        <f>VLOOKUP(B437,'[1]BuySell Data'!$A:$E,5,FALSE)</f>
        <v>3.0000000000000001E-3</v>
      </c>
      <c r="T437" s="27" t="str">
        <f>VLOOKUP(B437,'[1]Investment Managers'!$A:$B,2,FALSE)</f>
        <v>First Sentier Investors</v>
      </c>
    </row>
    <row r="438" spans="1:20" x14ac:dyDescent="0.25">
      <c r="A438" s="16" t="s">
        <v>268</v>
      </c>
      <c r="B438" s="28" t="s">
        <v>269</v>
      </c>
      <c r="C438" s="32" t="s">
        <v>873</v>
      </c>
      <c r="D438" s="29">
        <f>VLOOKUP(B438,'[1]ICR Data'!$A:$E,5,FALSE)</f>
        <v>9.7999999999999997E-3</v>
      </c>
      <c r="E438" s="43" t="e">
        <f>IF(VLOOKUP($B438,'[2] Current Investment Portfolios'!$C$1:$R$65536,3)="","",VLOOKUP($B438,'[2] Current Investment Portfolios'!$C$1:$R$65536,3,FALSE))</f>
        <v>#N/A</v>
      </c>
      <c r="F438" s="43" t="e">
        <f>IF(VLOOKUP($B438,'[2] Current Investment Portfolios'!$C$1:$R$65536,10)="","",VLOOKUP($B438,'[2] Current Investment Portfolios'!$C$1:$R$65536,10,FALSE))</f>
        <v>#N/A</v>
      </c>
      <c r="G438" s="43" t="e">
        <f>IF(VLOOKUP($B438,'[2] Current Investment Portfolios'!$C$1:$R$65536,4)="","",VLOOKUP($B438,'[2] Current Investment Portfolios'!$C$1:$R$65536,4,FALSE))</f>
        <v>#N/A</v>
      </c>
      <c r="H438" s="43" t="e">
        <f>IF(VLOOKUP($B438,'[2] Current Investment Portfolios'!$C$1:$R$65536,11)="","",VLOOKUP($B438,'[2] Current Investment Portfolios'!$C$1:$R$65536,11,FALSE))</f>
        <v>#N/A</v>
      </c>
      <c r="I438" s="43" t="e">
        <f>IF(VLOOKUP($B438,'[2] Current Investment Portfolios'!$C$1:$R$65536,5)="","",VLOOKUP($B438,'[2] Current Investment Portfolios'!$C$1:$R$65536,5,FALSE))</f>
        <v>#N/A</v>
      </c>
      <c r="J438" s="43" t="e">
        <f>IF(VLOOKUP($B438,'[2] Current Investment Portfolios'!$C$1:$R$65536,12)="","",VLOOKUP($B438,'[2] Current Investment Portfolios'!$C$1:$R$65536,12,FALSE))</f>
        <v>#N/A</v>
      </c>
      <c r="K438" s="43" t="e">
        <f>IF(VLOOKUP($B438,'[2] Current Investment Portfolios'!$C$1:$R$65536,6)="","",VLOOKUP($B438,'[2] Current Investment Portfolios'!$C$1:$R$65536,6,FALSE))</f>
        <v>#N/A</v>
      </c>
      <c r="L438" s="43" t="e">
        <f>IF(VLOOKUP($B438,'[2] Current Investment Portfolios'!$C$1:$R$65536,13)="","",VLOOKUP($B438,'[2] Current Investment Portfolios'!$C$1:$R$65536,13,FALSE))</f>
        <v>#N/A</v>
      </c>
      <c r="M438" s="43" t="e">
        <f>IF(VLOOKUP($B438,'[2] Current Investment Portfolios'!$C$1:$R$65536,7)="","",VLOOKUP($B438,'[2] Current Investment Portfolios'!$C$1:$R$65536,7,FALSE))</f>
        <v>#N/A</v>
      </c>
      <c r="N438" s="43" t="e">
        <f>IF(VLOOKUP($B438,'[2] Current Investment Portfolios'!$C$1:$R$65536,14)="","",VLOOKUP($B438,'[2] Current Investment Portfolios'!$C$1:$R$65536,14,FALSE))</f>
        <v>#N/A</v>
      </c>
      <c r="O438" s="43" t="e">
        <f>IF(VLOOKUP($B438,'[2] Current Investment Portfolios'!$C$1:$R$65536,8)="","",VLOOKUP($B438,'[2] Current Investment Portfolios'!$C$1:$R$65536,8,FALSE))</f>
        <v>#N/A</v>
      </c>
      <c r="P438" s="43" t="e">
        <f>IF(VLOOKUP($B438,'[2] Current Investment Portfolios'!$C$1:$R$65536,15)="","",VLOOKUP($B438,'[2] Current Investment Portfolios'!$C$1:$R$65536,15,FALSE))</f>
        <v>#N/A</v>
      </c>
      <c r="Q438" s="43" t="e">
        <f>IF(VLOOKUP($B438,'[2] Current Investment Portfolios'!$C$1:$R$65536,9)="","",VLOOKUP($B438,'[2] Current Investment Portfolios'!$C$1:$R$65536,9,FALSE))</f>
        <v>#N/A</v>
      </c>
      <c r="R438" s="43" t="e">
        <f>IF(VLOOKUP($B438,'[2] Current Investment Portfolios'!$C$1:$R$65536,16)="","",VLOOKUP($B438,'[2] Current Investment Portfolios'!$C$1:$R$65536,16,FALSE))</f>
        <v>#N/A</v>
      </c>
      <c r="S438" s="29">
        <f>VLOOKUP(B438,'[1]BuySell Data'!$A:$E,5,FALSE)</f>
        <v>5.0000000000000001E-3</v>
      </c>
      <c r="T438" s="27" t="str">
        <f>VLOOKUP(B438,'[1]Investment Managers'!$A:$B,2,FALSE)</f>
        <v>Lazard Asset Management LLC</v>
      </c>
    </row>
    <row r="439" spans="1:20" x14ac:dyDescent="0.25">
      <c r="A439" s="16" t="s">
        <v>379</v>
      </c>
      <c r="B439" s="73" t="s">
        <v>124</v>
      </c>
      <c r="C439" s="32" t="s">
        <v>873</v>
      </c>
      <c r="D439" s="29">
        <f>VLOOKUP(B439,'[1]ICR Data'!$A:$E,5,FALSE)</f>
        <v>1.01E-2</v>
      </c>
      <c r="E439" s="43" t="e">
        <f>IF(VLOOKUP($B439,'[2] Current Investment Portfolios'!$C$1:$R$65536,3)="","",VLOOKUP($B439,'[2] Current Investment Portfolios'!$C$1:$R$65536,3,FALSE))</f>
        <v>#N/A</v>
      </c>
      <c r="F439" s="43" t="e">
        <f>IF(VLOOKUP($B439,'[2] Current Investment Portfolios'!$C$1:$R$65536,10)="","",VLOOKUP($B439,'[2] Current Investment Portfolios'!$C$1:$R$65536,10,FALSE))</f>
        <v>#N/A</v>
      </c>
      <c r="G439" s="43" t="e">
        <f>IF(VLOOKUP($B439,'[2] Current Investment Portfolios'!$C$1:$R$65536,4)="","",VLOOKUP($B439,'[2] Current Investment Portfolios'!$C$1:$R$65536,4,FALSE))</f>
        <v>#N/A</v>
      </c>
      <c r="H439" s="43" t="e">
        <f>IF(VLOOKUP($B439,'[2] Current Investment Portfolios'!$C$1:$R$65536,11)="","",VLOOKUP($B439,'[2] Current Investment Portfolios'!$C$1:$R$65536,11,FALSE))</f>
        <v>#N/A</v>
      </c>
      <c r="I439" s="43" t="e">
        <f>IF(VLOOKUP($B439,'[2] Current Investment Portfolios'!$C$1:$R$65536,5)="","",VLOOKUP($B439,'[2] Current Investment Portfolios'!$C$1:$R$65536,5,FALSE))</f>
        <v>#N/A</v>
      </c>
      <c r="J439" s="43" t="e">
        <f>IF(VLOOKUP($B439,'[2] Current Investment Portfolios'!$C$1:$R$65536,12)="","",VLOOKUP($B439,'[2] Current Investment Portfolios'!$C$1:$R$65536,12,FALSE))</f>
        <v>#N/A</v>
      </c>
      <c r="K439" s="43" t="e">
        <f>IF(VLOOKUP($B439,'[2] Current Investment Portfolios'!$C$1:$R$65536,6)="","",VLOOKUP($B439,'[2] Current Investment Portfolios'!$C$1:$R$65536,6,FALSE))</f>
        <v>#N/A</v>
      </c>
      <c r="L439" s="43" t="e">
        <f>IF(VLOOKUP($B439,'[2] Current Investment Portfolios'!$C$1:$R$65536,13)="","",VLOOKUP($B439,'[2] Current Investment Portfolios'!$C$1:$R$65536,13,FALSE))</f>
        <v>#N/A</v>
      </c>
      <c r="M439" s="43" t="e">
        <f>IF(VLOOKUP($B439,'[2] Current Investment Portfolios'!$C$1:$R$65536,7)="","",VLOOKUP($B439,'[2] Current Investment Portfolios'!$C$1:$R$65536,7,FALSE))</f>
        <v>#N/A</v>
      </c>
      <c r="N439" s="43" t="e">
        <f>IF(VLOOKUP($B439,'[2] Current Investment Portfolios'!$C$1:$R$65536,14)="","",VLOOKUP($B439,'[2] Current Investment Portfolios'!$C$1:$R$65536,14,FALSE))</f>
        <v>#N/A</v>
      </c>
      <c r="O439" s="43" t="e">
        <f>IF(VLOOKUP($B439,'[2] Current Investment Portfolios'!$C$1:$R$65536,8)="","",VLOOKUP($B439,'[2] Current Investment Portfolios'!$C$1:$R$65536,8,FALSE))</f>
        <v>#N/A</v>
      </c>
      <c r="P439" s="43" t="e">
        <f>IF(VLOOKUP($B439,'[2] Current Investment Portfolios'!$C$1:$R$65536,15)="","",VLOOKUP($B439,'[2] Current Investment Portfolios'!$C$1:$R$65536,15,FALSE))</f>
        <v>#N/A</v>
      </c>
      <c r="Q439" s="43" t="e">
        <f>IF(VLOOKUP($B439,'[2] Current Investment Portfolios'!$C$1:$R$65536,9)="","",VLOOKUP($B439,'[2] Current Investment Portfolios'!$C$1:$R$65536,9,FALSE))</f>
        <v>#N/A</v>
      </c>
      <c r="R439" s="43" t="e">
        <f>IF(VLOOKUP($B439,'[2] Current Investment Portfolios'!$C$1:$R$65536,16)="","",VLOOKUP($B439,'[2] Current Investment Portfolios'!$C$1:$R$65536,16,FALSE))</f>
        <v>#N/A</v>
      </c>
      <c r="S439" s="29">
        <f>VLOOKUP(B439,'[1]BuySell Data'!$A:$E,5,FALSE)</f>
        <v>4.0000000000000001E-3</v>
      </c>
      <c r="T439" s="27" t="str">
        <f>VLOOKUP(B439,'[1]Investment Managers'!$A:$B,2,FALSE)</f>
        <v>Macquarie Asset Management</v>
      </c>
    </row>
    <row r="440" spans="1:20" x14ac:dyDescent="0.25">
      <c r="A440" s="16" t="s">
        <v>431</v>
      </c>
      <c r="B440" s="73" t="s">
        <v>432</v>
      </c>
      <c r="C440" s="32" t="s">
        <v>873</v>
      </c>
      <c r="D440" s="29">
        <f>VLOOKUP(B440,'[1]ICR Data'!$A:$E,5,FALSE)</f>
        <v>1.0999999999999999E-2</v>
      </c>
      <c r="E440" s="43" t="e">
        <f>IF(VLOOKUP($B440,'[2] Current Investment Portfolios'!$C$1:$R$65536,3)="","",VLOOKUP($B440,'[2] Current Investment Portfolios'!$C$1:$R$65536,3,FALSE))</f>
        <v>#N/A</v>
      </c>
      <c r="F440" s="43" t="e">
        <f>IF(VLOOKUP($B440,'[2] Current Investment Portfolios'!$C$1:$R$65536,10)="","",VLOOKUP($B440,'[2] Current Investment Portfolios'!$C$1:$R$65536,10,FALSE))</f>
        <v>#N/A</v>
      </c>
      <c r="G440" s="43" t="e">
        <f>IF(VLOOKUP($B440,'[2] Current Investment Portfolios'!$C$1:$R$65536,4)="","",VLOOKUP($B440,'[2] Current Investment Portfolios'!$C$1:$R$65536,4,FALSE))</f>
        <v>#N/A</v>
      </c>
      <c r="H440" s="43" t="e">
        <f>IF(VLOOKUP($B440,'[2] Current Investment Portfolios'!$C$1:$R$65536,11)="","",VLOOKUP($B440,'[2] Current Investment Portfolios'!$C$1:$R$65536,11,FALSE))</f>
        <v>#N/A</v>
      </c>
      <c r="I440" s="43" t="e">
        <f>IF(VLOOKUP($B440,'[2] Current Investment Portfolios'!$C$1:$R$65536,5)="","",VLOOKUP($B440,'[2] Current Investment Portfolios'!$C$1:$R$65536,5,FALSE))</f>
        <v>#N/A</v>
      </c>
      <c r="J440" s="43" t="e">
        <f>IF(VLOOKUP($B440,'[2] Current Investment Portfolios'!$C$1:$R$65536,12)="","",VLOOKUP($B440,'[2] Current Investment Portfolios'!$C$1:$R$65536,12,FALSE))</f>
        <v>#N/A</v>
      </c>
      <c r="K440" s="43" t="e">
        <f>IF(VLOOKUP($B440,'[2] Current Investment Portfolios'!$C$1:$R$65536,6)="","",VLOOKUP($B440,'[2] Current Investment Portfolios'!$C$1:$R$65536,6,FALSE))</f>
        <v>#N/A</v>
      </c>
      <c r="L440" s="43" t="e">
        <f>IF(VLOOKUP($B440,'[2] Current Investment Portfolios'!$C$1:$R$65536,13)="","",VLOOKUP($B440,'[2] Current Investment Portfolios'!$C$1:$R$65536,13,FALSE))</f>
        <v>#N/A</v>
      </c>
      <c r="M440" s="43" t="e">
        <f>IF(VLOOKUP($B440,'[2] Current Investment Portfolios'!$C$1:$R$65536,7)="","",VLOOKUP($B440,'[2] Current Investment Portfolios'!$C$1:$R$65536,7,FALSE))</f>
        <v>#N/A</v>
      </c>
      <c r="N440" s="43" t="e">
        <f>IF(VLOOKUP($B440,'[2] Current Investment Portfolios'!$C$1:$R$65536,14)="","",VLOOKUP($B440,'[2] Current Investment Portfolios'!$C$1:$R$65536,14,FALSE))</f>
        <v>#N/A</v>
      </c>
      <c r="O440" s="43" t="e">
        <f>IF(VLOOKUP($B440,'[2] Current Investment Portfolios'!$C$1:$R$65536,8)="","",VLOOKUP($B440,'[2] Current Investment Portfolios'!$C$1:$R$65536,8,FALSE))</f>
        <v>#N/A</v>
      </c>
      <c r="P440" s="43" t="e">
        <f>IF(VLOOKUP($B440,'[2] Current Investment Portfolios'!$C$1:$R$65536,15)="","",VLOOKUP($B440,'[2] Current Investment Portfolios'!$C$1:$R$65536,15,FALSE))</f>
        <v>#N/A</v>
      </c>
      <c r="Q440" s="43" t="e">
        <f>IF(VLOOKUP($B440,'[2] Current Investment Portfolios'!$C$1:$R$65536,9)="","",VLOOKUP($B440,'[2] Current Investment Portfolios'!$C$1:$R$65536,9,FALSE))</f>
        <v>#N/A</v>
      </c>
      <c r="R440" s="43" t="e">
        <f>IF(VLOOKUP($B440,'[2] Current Investment Portfolios'!$C$1:$R$65536,16)="","",VLOOKUP($B440,'[2] Current Investment Portfolios'!$C$1:$R$65536,16,FALSE))</f>
        <v>#N/A</v>
      </c>
      <c r="S440" s="29">
        <f>VLOOKUP(B440,'[1]BuySell Data'!$A:$E,5,FALSE)</f>
        <v>3.0000000000000001E-3</v>
      </c>
      <c r="T440" s="27" t="str">
        <f>VLOOKUP(B440,'[1]Investment Managers'!$A:$B,2,FALSE)</f>
        <v>Magellan Asset Management Limited</v>
      </c>
    </row>
    <row r="441" spans="1:20" x14ac:dyDescent="0.25">
      <c r="A441" s="16" t="s">
        <v>1322</v>
      </c>
      <c r="B441" s="73" t="s">
        <v>1321</v>
      </c>
      <c r="C441" s="32" t="s">
        <v>873</v>
      </c>
      <c r="D441" s="29">
        <f>VLOOKUP(B441,'[1]ICR Data'!$A:$E,5,FALSE)</f>
        <v>1.1000000000000001E-2</v>
      </c>
      <c r="E441" s="43" t="e">
        <f>IF(VLOOKUP($B441,'[2] Current Investment Portfolios'!$C$1:$R$65536,3)="","",VLOOKUP($B441,'[2] Current Investment Portfolios'!$C$1:$R$65536,3,FALSE))</f>
        <v>#N/A</v>
      </c>
      <c r="F441" s="43" t="e">
        <f>IF(VLOOKUP($B441,'[2] Current Investment Portfolios'!$C$1:$R$65536,10)="","",VLOOKUP($B441,'[2] Current Investment Portfolios'!$C$1:$R$65536,10,FALSE))</f>
        <v>#N/A</v>
      </c>
      <c r="G441" s="43" t="e">
        <f>IF(VLOOKUP($B441,'[2] Current Investment Portfolios'!$C$1:$R$65536,4)="","",VLOOKUP($B441,'[2] Current Investment Portfolios'!$C$1:$R$65536,4,FALSE))</f>
        <v>#N/A</v>
      </c>
      <c r="H441" s="43" t="e">
        <f>IF(VLOOKUP($B441,'[2] Current Investment Portfolios'!$C$1:$R$65536,11)="","",VLOOKUP($B441,'[2] Current Investment Portfolios'!$C$1:$R$65536,11,FALSE))</f>
        <v>#N/A</v>
      </c>
      <c r="I441" s="43" t="e">
        <f>IF(VLOOKUP($B441,'[2] Current Investment Portfolios'!$C$1:$R$65536,5)="","",VLOOKUP($B441,'[2] Current Investment Portfolios'!$C$1:$R$65536,5,FALSE))</f>
        <v>#N/A</v>
      </c>
      <c r="J441" s="43" t="e">
        <f>IF(VLOOKUP($B441,'[2] Current Investment Portfolios'!$C$1:$R$65536,12)="","",VLOOKUP($B441,'[2] Current Investment Portfolios'!$C$1:$R$65536,12,FALSE))</f>
        <v>#N/A</v>
      </c>
      <c r="K441" s="43" t="e">
        <f>IF(VLOOKUP($B441,'[2] Current Investment Portfolios'!$C$1:$R$65536,6)="","",VLOOKUP($B441,'[2] Current Investment Portfolios'!$C$1:$R$65536,6,FALSE))</f>
        <v>#N/A</v>
      </c>
      <c r="L441" s="43" t="e">
        <f>IF(VLOOKUP($B441,'[2] Current Investment Portfolios'!$C$1:$R$65536,13)="","",VLOOKUP($B441,'[2] Current Investment Portfolios'!$C$1:$R$65536,13,FALSE))</f>
        <v>#N/A</v>
      </c>
      <c r="M441" s="43" t="e">
        <f>IF(VLOOKUP($B441,'[2] Current Investment Portfolios'!$C$1:$R$65536,7)="","",VLOOKUP($B441,'[2] Current Investment Portfolios'!$C$1:$R$65536,7,FALSE))</f>
        <v>#N/A</v>
      </c>
      <c r="N441" s="43" t="e">
        <f>IF(VLOOKUP($B441,'[2] Current Investment Portfolios'!$C$1:$R$65536,14)="","",VLOOKUP($B441,'[2] Current Investment Portfolios'!$C$1:$R$65536,14,FALSE))</f>
        <v>#N/A</v>
      </c>
      <c r="O441" s="43" t="e">
        <f>IF(VLOOKUP($B441,'[2] Current Investment Portfolios'!$C$1:$R$65536,8)="","",VLOOKUP($B441,'[2] Current Investment Portfolios'!$C$1:$R$65536,8,FALSE))</f>
        <v>#N/A</v>
      </c>
      <c r="P441" s="43" t="e">
        <f>IF(VLOOKUP($B441,'[2] Current Investment Portfolios'!$C$1:$R$65536,15)="","",VLOOKUP($B441,'[2] Current Investment Portfolios'!$C$1:$R$65536,15,FALSE))</f>
        <v>#N/A</v>
      </c>
      <c r="Q441" s="43" t="e">
        <f>IF(VLOOKUP($B441,'[2] Current Investment Portfolios'!$C$1:$R$65536,9)="","",VLOOKUP($B441,'[2] Current Investment Portfolios'!$C$1:$R$65536,9,FALSE))</f>
        <v>#N/A</v>
      </c>
      <c r="R441" s="43" t="e">
        <f>IF(VLOOKUP($B441,'[2] Current Investment Portfolios'!$C$1:$R$65536,16)="","",VLOOKUP($B441,'[2] Current Investment Portfolios'!$C$1:$R$65536,16,FALSE))</f>
        <v>#N/A</v>
      </c>
      <c r="S441" s="29">
        <f>VLOOKUP(B441,'[1]BuySell Data'!$A:$E,5,FALSE)</f>
        <v>3.0000000000000001E-3</v>
      </c>
      <c r="T441" s="27" t="str">
        <f>VLOOKUP(B441,'[1]Investment Managers'!$A:$B,2,FALSE)</f>
        <v>Magellan Asset Management Limited</v>
      </c>
    </row>
    <row r="442" spans="1:20" x14ac:dyDescent="0.25">
      <c r="A442" s="30" t="s">
        <v>1379</v>
      </c>
      <c r="B442" s="35" t="s">
        <v>399</v>
      </c>
      <c r="C442" s="32" t="s">
        <v>873</v>
      </c>
      <c r="D442" s="29">
        <f>VLOOKUP(B442,'[1]ICR Data'!$A:$E,5,FALSE)</f>
        <v>9.7000000000000003E-3</v>
      </c>
      <c r="E442" s="43" t="str">
        <f>IF(VLOOKUP($B442,'[2] Current Investment Portfolios'!$C$1:$R$65536,3)="","",VLOOKUP($B442,'[2] Current Investment Portfolios'!$C$1:$R$65536,3,FALSE))</f>
        <v/>
      </c>
      <c r="F442" s="43" t="str">
        <f>IF(VLOOKUP($B442,'[2] Current Investment Portfolios'!$C$1:$R$65536,10)="","",VLOOKUP($B442,'[2] Current Investment Portfolios'!$C$1:$R$65536,10,FALSE))</f>
        <v/>
      </c>
      <c r="G442" s="43" t="str">
        <f>IF(VLOOKUP($B442,'[2] Current Investment Portfolios'!$C$1:$R$65536,4)="","",VLOOKUP($B442,'[2] Current Investment Portfolios'!$C$1:$R$65536,4,FALSE))</f>
        <v/>
      </c>
      <c r="H442" s="43" t="str">
        <f>IF(VLOOKUP($B442,'[2] Current Investment Portfolios'!$C$1:$R$65536,11)="","",VLOOKUP($B442,'[2] Current Investment Portfolios'!$C$1:$R$65536,11,FALSE))</f>
        <v/>
      </c>
      <c r="I442" s="43" t="str">
        <f>IF(VLOOKUP($B442,'[2] Current Investment Portfolios'!$C$1:$R$65536,5)="","",VLOOKUP($B442,'[2] Current Investment Portfolios'!$C$1:$R$65536,5,FALSE))</f>
        <v/>
      </c>
      <c r="J442" s="43" t="str">
        <f>IF(VLOOKUP($B442,'[2] Current Investment Portfolios'!$C$1:$R$65536,12)="","",VLOOKUP($B442,'[2] Current Investment Portfolios'!$C$1:$R$65536,12,FALSE))</f>
        <v/>
      </c>
      <c r="K442" s="43" t="str">
        <f>IF(VLOOKUP($B442,'[2] Current Investment Portfolios'!$C$1:$R$65536,6)="","",VLOOKUP($B442,'[2] Current Investment Portfolios'!$C$1:$R$65536,6,FALSE))</f>
        <v/>
      </c>
      <c r="L442" s="43" t="str">
        <f>IF(VLOOKUP($B442,'[2] Current Investment Portfolios'!$C$1:$R$65536,13)="","",VLOOKUP($B442,'[2] Current Investment Portfolios'!$C$1:$R$65536,13,FALSE))</f>
        <v/>
      </c>
      <c r="M442" s="43" t="str">
        <f>IF(VLOOKUP($B442,'[2] Current Investment Portfolios'!$C$1:$R$65536,7)="","",VLOOKUP($B442,'[2] Current Investment Portfolios'!$C$1:$R$65536,7,FALSE))</f>
        <v/>
      </c>
      <c r="N442" s="43" t="str">
        <f>IF(VLOOKUP($B442,'[2] Current Investment Portfolios'!$C$1:$R$65536,14)="","",VLOOKUP($B442,'[2] Current Investment Portfolios'!$C$1:$R$65536,14,FALSE))</f>
        <v/>
      </c>
      <c r="O442" s="43" t="str">
        <f>IF(VLOOKUP($B442,'[2] Current Investment Portfolios'!$C$1:$R$65536,8)="","",VLOOKUP($B442,'[2] Current Investment Portfolios'!$C$1:$R$65536,8,FALSE))</f>
        <v/>
      </c>
      <c r="P442" s="43" t="str">
        <f>IF(VLOOKUP($B442,'[2] Current Investment Portfolios'!$C$1:$R$65536,15)="","",VLOOKUP($B442,'[2] Current Investment Portfolios'!$C$1:$R$65536,15,FALSE))</f>
        <v/>
      </c>
      <c r="Q442" s="43" t="str">
        <f>IF(VLOOKUP($B442,'[2] Current Investment Portfolios'!$C$1:$R$65536,9)="","",VLOOKUP($B442,'[2] Current Investment Portfolios'!$C$1:$R$65536,9,FALSE))</f>
        <v/>
      </c>
      <c r="R442" s="43" t="str">
        <f>IF(VLOOKUP($B442,'[2] Current Investment Portfolios'!$C$1:$R$65536,16)="","",VLOOKUP($B442,'[2] Current Investment Portfolios'!$C$1:$R$65536,16,FALSE))</f>
        <v/>
      </c>
      <c r="S442" s="29">
        <f>VLOOKUP(B442,'[1]BuySell Data'!$A:$E,5,FALSE)</f>
        <v>1.6000000000000001E-3</v>
      </c>
      <c r="T442" s="27" t="str">
        <f>VLOOKUP(B442,'[1]Investment Managers'!$A:$B,2,FALSE)</f>
        <v>ClearBridge Investments, LLC.</v>
      </c>
    </row>
    <row r="443" spans="1:20" x14ac:dyDescent="0.25">
      <c r="A443" s="16" t="s">
        <v>1381</v>
      </c>
      <c r="B443" s="35" t="s">
        <v>270</v>
      </c>
      <c r="C443" s="32" t="s">
        <v>873</v>
      </c>
      <c r="D443" s="29">
        <f>VLOOKUP(B443,'[1]ICR Data'!$A:$E,5,FALSE)</f>
        <v>1.03E-2</v>
      </c>
      <c r="E443" s="43" t="str">
        <f>IF(VLOOKUP($B443,'[2] Current Investment Portfolios'!$C$1:$R$65536,3)="","",VLOOKUP($B443,'[2] Current Investment Portfolios'!$C$1:$R$65536,3,FALSE))</f>
        <v/>
      </c>
      <c r="F443" s="43" t="str">
        <f>IF(VLOOKUP($B443,'[2] Current Investment Portfolios'!$C$1:$R$65536,10)="","",VLOOKUP($B443,'[2] Current Investment Portfolios'!$C$1:$R$65536,10,FALSE))</f>
        <v/>
      </c>
      <c r="G443" s="43" t="str">
        <f>IF(VLOOKUP($B443,'[2] Current Investment Portfolios'!$C$1:$R$65536,4)="","",VLOOKUP($B443,'[2] Current Investment Portfolios'!$C$1:$R$65536,4,FALSE))</f>
        <v/>
      </c>
      <c r="H443" s="43" t="str">
        <f>IF(VLOOKUP($B443,'[2] Current Investment Portfolios'!$C$1:$R$65536,11)="","",VLOOKUP($B443,'[2] Current Investment Portfolios'!$C$1:$R$65536,11,FALSE))</f>
        <v/>
      </c>
      <c r="I443" s="43" t="str">
        <f>IF(VLOOKUP($B443,'[2] Current Investment Portfolios'!$C$1:$R$65536,5)="","",VLOOKUP($B443,'[2] Current Investment Portfolios'!$C$1:$R$65536,5,FALSE))</f>
        <v/>
      </c>
      <c r="J443" s="43" t="str">
        <f>IF(VLOOKUP($B443,'[2] Current Investment Portfolios'!$C$1:$R$65536,12)="","",VLOOKUP($B443,'[2] Current Investment Portfolios'!$C$1:$R$65536,12,FALSE))</f>
        <v/>
      </c>
      <c r="K443" s="43" t="str">
        <f>IF(VLOOKUP($B443,'[2] Current Investment Portfolios'!$C$1:$R$65536,6)="","",VLOOKUP($B443,'[2] Current Investment Portfolios'!$C$1:$R$65536,6,FALSE))</f>
        <v/>
      </c>
      <c r="L443" s="43" t="str">
        <f>IF(VLOOKUP($B443,'[2] Current Investment Portfolios'!$C$1:$R$65536,13)="","",VLOOKUP($B443,'[2] Current Investment Portfolios'!$C$1:$R$65536,13,FALSE))</f>
        <v/>
      </c>
      <c r="M443" s="43" t="str">
        <f>IF(VLOOKUP($B443,'[2] Current Investment Portfolios'!$C$1:$R$65536,7)="","",VLOOKUP($B443,'[2] Current Investment Portfolios'!$C$1:$R$65536,7,FALSE))</f>
        <v/>
      </c>
      <c r="N443" s="43" t="str">
        <f>IF(VLOOKUP($B443,'[2] Current Investment Portfolios'!$C$1:$R$65536,14)="","",VLOOKUP($B443,'[2] Current Investment Portfolios'!$C$1:$R$65536,14,FALSE))</f>
        <v/>
      </c>
      <c r="O443" s="43" t="str">
        <f>IF(VLOOKUP($B443,'[2] Current Investment Portfolios'!$C$1:$R$65536,8)="","",VLOOKUP($B443,'[2] Current Investment Portfolios'!$C$1:$R$65536,8,FALSE))</f>
        <v/>
      </c>
      <c r="P443" s="43" t="str">
        <f>IF(VLOOKUP($B443,'[2] Current Investment Portfolios'!$C$1:$R$65536,15)="","",VLOOKUP($B443,'[2] Current Investment Portfolios'!$C$1:$R$65536,15,FALSE))</f>
        <v/>
      </c>
      <c r="Q443" s="43" t="str">
        <f>IF(VLOOKUP($B443,'[2] Current Investment Portfolios'!$C$1:$R$65536,9)="","",VLOOKUP($B443,'[2] Current Investment Portfolios'!$C$1:$R$65536,9,FALSE))</f>
        <v/>
      </c>
      <c r="R443" s="43" t="str">
        <f>IF(VLOOKUP($B443,'[2] Current Investment Portfolios'!$C$1:$R$65536,16)="","",VLOOKUP($B443,'[2] Current Investment Portfolios'!$C$1:$R$65536,16,FALSE))</f>
        <v/>
      </c>
      <c r="S443" s="29">
        <f>VLOOKUP(B443,'[1]BuySell Data'!$A:$E,5,FALSE)</f>
        <v>1.6000000000000001E-3</v>
      </c>
      <c r="T443" s="27" t="str">
        <f>VLOOKUP(B443,'[1]Investment Managers'!$A:$B,2,FALSE)</f>
        <v>ClearBridge Investments Limited</v>
      </c>
    </row>
    <row r="444" spans="1:20" x14ac:dyDescent="0.25">
      <c r="A444" s="49" t="s">
        <v>824</v>
      </c>
      <c r="D444" s="29"/>
      <c r="E444" s="43"/>
      <c r="F444" s="43"/>
      <c r="G444" s="43"/>
      <c r="H444" s="43"/>
      <c r="I444" s="43"/>
      <c r="J444" s="43"/>
      <c r="K444" s="43"/>
      <c r="L444" s="43"/>
      <c r="M444" s="43"/>
      <c r="N444" s="43"/>
      <c r="O444" s="43"/>
      <c r="P444" s="43"/>
      <c r="Q444" s="43"/>
      <c r="R444" s="43"/>
      <c r="S444" s="29"/>
      <c r="T444" s="27"/>
    </row>
    <row r="445" spans="1:20" x14ac:dyDescent="0.25">
      <c r="A445" s="176" t="s">
        <v>889</v>
      </c>
      <c r="B445" s="75" t="s">
        <v>838</v>
      </c>
      <c r="C445" s="76" t="s">
        <v>873</v>
      </c>
      <c r="D445" s="29">
        <f>VLOOKUP(B445,'[1]ICR Data'!$A:$E,5,FALSE)</f>
        <v>6.5000000000000006E-3</v>
      </c>
      <c r="E445" s="43" t="str">
        <f>IF(VLOOKUP($B445,'[2] Current Investment Portfolios'!$C$1:$R$65536,3)="","",VLOOKUP($B445,'[2] Current Investment Portfolios'!$C$1:$R$65536,3,FALSE))</f>
        <v/>
      </c>
      <c r="F445" s="43" t="str">
        <f>IF(VLOOKUP($B445,'[2] Current Investment Portfolios'!$C$1:$R$65536,10)="","",VLOOKUP($B445,'[2] Current Investment Portfolios'!$C$1:$R$65536,10,FALSE))</f>
        <v/>
      </c>
      <c r="G445" s="43" t="str">
        <f>IF(VLOOKUP($B445,'[2] Current Investment Portfolios'!$C$1:$R$65536,4)="","",VLOOKUP($B445,'[2] Current Investment Portfolios'!$C$1:$R$65536,4,FALSE))</f>
        <v/>
      </c>
      <c r="H445" s="43" t="str">
        <f>IF(VLOOKUP($B445,'[2] Current Investment Portfolios'!$C$1:$R$65536,11)="","",VLOOKUP($B445,'[2] Current Investment Portfolios'!$C$1:$R$65536,11,FALSE))</f>
        <v/>
      </c>
      <c r="I445" s="43" t="str">
        <f>IF(VLOOKUP($B445,'[2] Current Investment Portfolios'!$C$1:$R$65536,5)="","",VLOOKUP($B445,'[2] Current Investment Portfolios'!$C$1:$R$65536,5,FALSE))</f>
        <v/>
      </c>
      <c r="J445" s="43" t="str">
        <f>IF(VLOOKUP($B445,'[2] Current Investment Portfolios'!$C$1:$R$65536,12)="","",VLOOKUP($B445,'[2] Current Investment Portfolios'!$C$1:$R$65536,12,FALSE))</f>
        <v/>
      </c>
      <c r="K445" s="43" t="str">
        <f>IF(VLOOKUP($B445,'[2] Current Investment Portfolios'!$C$1:$R$65536,6)="","",VLOOKUP($B445,'[2] Current Investment Portfolios'!$C$1:$R$65536,6,FALSE))</f>
        <v/>
      </c>
      <c r="L445" s="43" t="str">
        <f>IF(VLOOKUP($B445,'[2] Current Investment Portfolios'!$C$1:$R$65536,13)="","",VLOOKUP($B445,'[2] Current Investment Portfolios'!$C$1:$R$65536,13,FALSE))</f>
        <v/>
      </c>
      <c r="M445" s="43" t="str">
        <f>IF(VLOOKUP($B445,'[2] Current Investment Portfolios'!$C$1:$R$65536,7)="","",VLOOKUP($B445,'[2] Current Investment Portfolios'!$C$1:$R$65536,7,FALSE))</f>
        <v/>
      </c>
      <c r="N445" s="43" t="str">
        <f>IF(VLOOKUP($B445,'[2] Current Investment Portfolios'!$C$1:$R$65536,14)="","",VLOOKUP($B445,'[2] Current Investment Portfolios'!$C$1:$R$65536,14,FALSE))</f>
        <v/>
      </c>
      <c r="O445" s="43" t="str">
        <f>IF(VLOOKUP($B445,'[2] Current Investment Portfolios'!$C$1:$R$65536,8)="","",VLOOKUP($B445,'[2] Current Investment Portfolios'!$C$1:$R$65536,8,FALSE))</f>
        <v/>
      </c>
      <c r="P445" s="43" t="str">
        <f>IF(VLOOKUP($B445,'[2] Current Investment Portfolios'!$C$1:$R$65536,15)="","",VLOOKUP($B445,'[2] Current Investment Portfolios'!$C$1:$R$65536,15,FALSE))</f>
        <v/>
      </c>
      <c r="Q445" s="43" t="str">
        <f>IF(VLOOKUP($B445,'[2] Current Investment Portfolios'!$C$1:$R$65536,9)="","",VLOOKUP($B445,'[2] Current Investment Portfolios'!$C$1:$R$65536,9,FALSE))</f>
        <v/>
      </c>
      <c r="R445" s="43" t="str">
        <f>IF(VLOOKUP($B445,'[2] Current Investment Portfolios'!$C$1:$R$65536,16)="","",VLOOKUP($B445,'[2] Current Investment Portfolios'!$C$1:$R$65536,16,FALSE))</f>
        <v/>
      </c>
      <c r="S445" s="29">
        <f>VLOOKUP(B445,'[1]BuySell Data'!$A:$E,5,FALSE)</f>
        <v>2.3999999999999998E-3</v>
      </c>
      <c r="T445" s="27" t="str">
        <f>VLOOKUP(B445,'[1]Investment Managers'!$A:$B,2,FALSE)</f>
        <v>DFA Australia Limited</v>
      </c>
    </row>
    <row r="446" spans="1:20" x14ac:dyDescent="0.25">
      <c r="A446" s="16" t="s">
        <v>1273</v>
      </c>
      <c r="B446" s="4" t="s">
        <v>1272</v>
      </c>
      <c r="C446" s="76" t="s">
        <v>873</v>
      </c>
      <c r="D446" s="29">
        <f>VLOOKUP(B446,'[1]ICR Data'!$A:$E,5,FALSE)</f>
        <v>1.34E-2</v>
      </c>
      <c r="E446" s="43" t="e">
        <f>IF(VLOOKUP($B446,'[2] Current Investment Portfolios'!$C$1:$R$65536,3)="","",VLOOKUP($B446,'[2] Current Investment Portfolios'!$C$1:$R$65536,3,FALSE))</f>
        <v>#N/A</v>
      </c>
      <c r="F446" s="43" t="e">
        <f>IF(VLOOKUP($B446,'[2] Current Investment Portfolios'!$C$1:$R$65536,10)="","",VLOOKUP($B446,'[2] Current Investment Portfolios'!$C$1:$R$65536,10,FALSE))</f>
        <v>#N/A</v>
      </c>
      <c r="G446" s="43" t="e">
        <f>IF(VLOOKUP($B446,'[2] Current Investment Portfolios'!$C$1:$R$65536,4)="","",VLOOKUP($B446,'[2] Current Investment Portfolios'!$C$1:$R$65536,4,FALSE))</f>
        <v>#N/A</v>
      </c>
      <c r="H446" s="43" t="e">
        <f>IF(VLOOKUP($B446,'[2] Current Investment Portfolios'!$C$1:$R$65536,11)="","",VLOOKUP($B446,'[2] Current Investment Portfolios'!$C$1:$R$65536,11,FALSE))</f>
        <v>#N/A</v>
      </c>
      <c r="I446" s="43" t="e">
        <f>IF(VLOOKUP($B446,'[2] Current Investment Portfolios'!$C$1:$R$65536,5)="","",VLOOKUP($B446,'[2] Current Investment Portfolios'!$C$1:$R$65536,5,FALSE))</f>
        <v>#N/A</v>
      </c>
      <c r="J446" s="43" t="e">
        <f>IF(VLOOKUP($B446,'[2] Current Investment Portfolios'!$C$1:$R$65536,12)="","",VLOOKUP($B446,'[2] Current Investment Portfolios'!$C$1:$R$65536,12,FALSE))</f>
        <v>#N/A</v>
      </c>
      <c r="K446" s="43" t="e">
        <f>IF(VLOOKUP($B446,'[2] Current Investment Portfolios'!$C$1:$R$65536,6)="","",VLOOKUP($B446,'[2] Current Investment Portfolios'!$C$1:$R$65536,6,FALSE))</f>
        <v>#N/A</v>
      </c>
      <c r="L446" s="43" t="e">
        <f>IF(VLOOKUP($B446,'[2] Current Investment Portfolios'!$C$1:$R$65536,13)="","",VLOOKUP($B446,'[2] Current Investment Portfolios'!$C$1:$R$65536,13,FALSE))</f>
        <v>#N/A</v>
      </c>
      <c r="M446" s="43" t="e">
        <f>IF(VLOOKUP($B446,'[2] Current Investment Portfolios'!$C$1:$R$65536,7)="","",VLOOKUP($B446,'[2] Current Investment Portfolios'!$C$1:$R$65536,7,FALSE))</f>
        <v>#N/A</v>
      </c>
      <c r="N446" s="43" t="e">
        <f>IF(VLOOKUP($B446,'[2] Current Investment Portfolios'!$C$1:$R$65536,14)="","",VLOOKUP($B446,'[2] Current Investment Portfolios'!$C$1:$R$65536,14,FALSE))</f>
        <v>#N/A</v>
      </c>
      <c r="O446" s="43" t="e">
        <f>IF(VLOOKUP($B446,'[2] Current Investment Portfolios'!$C$1:$R$65536,8)="","",VLOOKUP($B446,'[2] Current Investment Portfolios'!$C$1:$R$65536,8,FALSE))</f>
        <v>#N/A</v>
      </c>
      <c r="P446" s="43" t="e">
        <f>IF(VLOOKUP($B446,'[2] Current Investment Portfolios'!$C$1:$R$65536,15)="","",VLOOKUP($B446,'[2] Current Investment Portfolios'!$C$1:$R$65536,15,FALSE))</f>
        <v>#N/A</v>
      </c>
      <c r="Q446" s="43" t="e">
        <f>IF(VLOOKUP($B446,'[2] Current Investment Portfolios'!$C$1:$R$65536,9)="","",VLOOKUP($B446,'[2] Current Investment Portfolios'!$C$1:$R$65536,9,FALSE))</f>
        <v>#N/A</v>
      </c>
      <c r="R446" s="43" t="e">
        <f>IF(VLOOKUP($B446,'[2] Current Investment Portfolios'!$C$1:$R$65536,16)="","",VLOOKUP($B446,'[2] Current Investment Portfolios'!$C$1:$R$65536,16,FALSE))</f>
        <v>#N/A</v>
      </c>
      <c r="S446" s="29">
        <f>VLOOKUP(B446,'[1]BuySell Data'!$A:$E,5,FALSE)</f>
        <v>2E-3</v>
      </c>
      <c r="T446" s="27" t="str">
        <f>VLOOKUP(B446,'[1]Investment Managers'!$A:$B,2,FALSE)</f>
        <v>Bell Asset Management Limited</v>
      </c>
    </row>
    <row r="447" spans="1:20" x14ac:dyDescent="0.25">
      <c r="A447" s="16" t="s">
        <v>1507</v>
      </c>
      <c r="B447" s="35" t="s">
        <v>1495</v>
      </c>
      <c r="C447" s="76" t="s">
        <v>873</v>
      </c>
      <c r="D447" s="29">
        <f>VLOOKUP(B447,'[1]ICR Data'!$A:$E,5,FALSE)</f>
        <v>1.1200000000000002E-2</v>
      </c>
      <c r="E447" s="43" t="e">
        <f>IF(VLOOKUP($B447,'[2] Current Investment Portfolios'!$C$1:$R$65536,3)="","",VLOOKUP($B447,'[2] Current Investment Portfolios'!$C$1:$R$65536,3,FALSE))</f>
        <v>#N/A</v>
      </c>
      <c r="F447" s="43" t="e">
        <f>IF(VLOOKUP($B447,'[2] Current Investment Portfolios'!$C$1:$R$65536,10)="","",VLOOKUP($B447,'[2] Current Investment Portfolios'!$C$1:$R$65536,10,FALSE))</f>
        <v>#N/A</v>
      </c>
      <c r="G447" s="43" t="e">
        <f>IF(VLOOKUP($B447,'[2] Current Investment Portfolios'!$C$1:$R$65536,4)="","",VLOOKUP($B447,'[2] Current Investment Portfolios'!$C$1:$R$65536,4,FALSE))</f>
        <v>#N/A</v>
      </c>
      <c r="H447" s="43" t="e">
        <f>IF(VLOOKUP($B447,'[2] Current Investment Portfolios'!$C$1:$R$65536,11)="","",VLOOKUP($B447,'[2] Current Investment Portfolios'!$C$1:$R$65536,11,FALSE))</f>
        <v>#N/A</v>
      </c>
      <c r="I447" s="43" t="e">
        <f>IF(VLOOKUP($B447,'[2] Current Investment Portfolios'!$C$1:$R$65536,5)="","",VLOOKUP($B447,'[2] Current Investment Portfolios'!$C$1:$R$65536,5,FALSE))</f>
        <v>#N/A</v>
      </c>
      <c r="J447" s="43" t="e">
        <f>IF(VLOOKUP($B447,'[2] Current Investment Portfolios'!$C$1:$R$65536,12)="","",VLOOKUP($B447,'[2] Current Investment Portfolios'!$C$1:$R$65536,12,FALSE))</f>
        <v>#N/A</v>
      </c>
      <c r="K447" s="43" t="e">
        <f>IF(VLOOKUP($B447,'[2] Current Investment Portfolios'!$C$1:$R$65536,6)="","",VLOOKUP($B447,'[2] Current Investment Portfolios'!$C$1:$R$65536,6,FALSE))</f>
        <v>#N/A</v>
      </c>
      <c r="L447" s="43" t="e">
        <f>IF(VLOOKUP($B447,'[2] Current Investment Portfolios'!$C$1:$R$65536,13)="","",VLOOKUP($B447,'[2] Current Investment Portfolios'!$C$1:$R$65536,13,FALSE))</f>
        <v>#N/A</v>
      </c>
      <c r="M447" s="43" t="e">
        <f>IF(VLOOKUP($B447,'[2] Current Investment Portfolios'!$C$1:$R$65536,7)="","",VLOOKUP($B447,'[2] Current Investment Portfolios'!$C$1:$R$65536,7,FALSE))</f>
        <v>#N/A</v>
      </c>
      <c r="N447" s="43" t="e">
        <f>IF(VLOOKUP($B447,'[2] Current Investment Portfolios'!$C$1:$R$65536,14)="","",VLOOKUP($B447,'[2] Current Investment Portfolios'!$C$1:$R$65536,14,FALSE))</f>
        <v>#N/A</v>
      </c>
      <c r="O447" s="43" t="e">
        <f>IF(VLOOKUP($B447,'[2] Current Investment Portfolios'!$C$1:$R$65536,8)="","",VLOOKUP($B447,'[2] Current Investment Portfolios'!$C$1:$R$65536,8,FALSE))</f>
        <v>#N/A</v>
      </c>
      <c r="P447" s="43" t="e">
        <f>IF(VLOOKUP($B447,'[2] Current Investment Portfolios'!$C$1:$R$65536,15)="","",VLOOKUP($B447,'[2] Current Investment Portfolios'!$C$1:$R$65536,15,FALSE))</f>
        <v>#N/A</v>
      </c>
      <c r="Q447" s="43" t="e">
        <f>IF(VLOOKUP($B447,'[2] Current Investment Portfolios'!$C$1:$R$65536,9)="","",VLOOKUP($B447,'[2] Current Investment Portfolios'!$C$1:$R$65536,9,FALSE))</f>
        <v>#N/A</v>
      </c>
      <c r="R447" s="43" t="e">
        <f>IF(VLOOKUP($B447,'[2] Current Investment Portfolios'!$C$1:$R$65536,16)="","",VLOOKUP($B447,'[2] Current Investment Portfolios'!$C$1:$R$65536,16,FALSE))</f>
        <v>#N/A</v>
      </c>
      <c r="S447" s="29">
        <f>VLOOKUP(B447,'[1]BuySell Data'!$A:$E,5,FALSE)</f>
        <v>5.0000000000000001E-3</v>
      </c>
      <c r="T447" s="27" t="str">
        <f>VLOOKUP(B447,'[1]Investment Managers'!$A:$B,2,FALSE)</f>
        <v>Lazard Asset Management LLC</v>
      </c>
    </row>
    <row r="448" spans="1:20" x14ac:dyDescent="0.25">
      <c r="A448" s="16" t="s">
        <v>1296</v>
      </c>
      <c r="B448" s="35" t="s">
        <v>1295</v>
      </c>
      <c r="C448" s="76" t="s">
        <v>873</v>
      </c>
      <c r="D448" s="29" t="e">
        <f>VLOOKUP(B448,'[1]ICR Data'!$A:$E,5,FALSE)</f>
        <v>#N/A</v>
      </c>
      <c r="E448" s="43" t="e">
        <f>IF(VLOOKUP($B448,'[2] Current Investment Portfolios'!$C$1:$R$65536,3)="","",VLOOKUP($B448,'[2] Current Investment Portfolios'!$C$1:$R$65536,3,FALSE))</f>
        <v>#N/A</v>
      </c>
      <c r="F448" s="43" t="e">
        <f>IF(VLOOKUP($B448,'[2] Current Investment Portfolios'!$C$1:$R$65536,10)="","",VLOOKUP($B448,'[2] Current Investment Portfolios'!$C$1:$R$65536,10,FALSE))</f>
        <v>#N/A</v>
      </c>
      <c r="G448" s="43" t="e">
        <f>IF(VLOOKUP($B448,'[2] Current Investment Portfolios'!$C$1:$R$65536,4)="","",VLOOKUP($B448,'[2] Current Investment Portfolios'!$C$1:$R$65536,4,FALSE))</f>
        <v>#N/A</v>
      </c>
      <c r="H448" s="43" t="e">
        <f>IF(VLOOKUP($B448,'[2] Current Investment Portfolios'!$C$1:$R$65536,11)="","",VLOOKUP($B448,'[2] Current Investment Portfolios'!$C$1:$R$65536,11,FALSE))</f>
        <v>#N/A</v>
      </c>
      <c r="I448" s="43" t="e">
        <f>IF(VLOOKUP($B448,'[2] Current Investment Portfolios'!$C$1:$R$65536,5)="","",VLOOKUP($B448,'[2] Current Investment Portfolios'!$C$1:$R$65536,5,FALSE))</f>
        <v>#N/A</v>
      </c>
      <c r="J448" s="43" t="e">
        <f>IF(VLOOKUP($B448,'[2] Current Investment Portfolios'!$C$1:$R$65536,12)="","",VLOOKUP($B448,'[2] Current Investment Portfolios'!$C$1:$R$65536,12,FALSE))</f>
        <v>#N/A</v>
      </c>
      <c r="K448" s="43" t="e">
        <f>IF(VLOOKUP($B448,'[2] Current Investment Portfolios'!$C$1:$R$65536,6)="","",VLOOKUP($B448,'[2] Current Investment Portfolios'!$C$1:$R$65536,6,FALSE))</f>
        <v>#N/A</v>
      </c>
      <c r="L448" s="43" t="e">
        <f>IF(VLOOKUP($B448,'[2] Current Investment Portfolios'!$C$1:$R$65536,13)="","",VLOOKUP($B448,'[2] Current Investment Portfolios'!$C$1:$R$65536,13,FALSE))</f>
        <v>#N/A</v>
      </c>
      <c r="M448" s="43" t="e">
        <f>IF(VLOOKUP($B448,'[2] Current Investment Portfolios'!$C$1:$R$65536,7)="","",VLOOKUP($B448,'[2] Current Investment Portfolios'!$C$1:$R$65536,7,FALSE))</f>
        <v>#N/A</v>
      </c>
      <c r="N448" s="43" t="e">
        <f>IF(VLOOKUP($B448,'[2] Current Investment Portfolios'!$C$1:$R$65536,14)="","",VLOOKUP($B448,'[2] Current Investment Portfolios'!$C$1:$R$65536,14,FALSE))</f>
        <v>#N/A</v>
      </c>
      <c r="O448" s="43" t="e">
        <f>IF(VLOOKUP($B448,'[2] Current Investment Portfolios'!$C$1:$R$65536,8)="","",VLOOKUP($B448,'[2] Current Investment Portfolios'!$C$1:$R$65536,8,FALSE))</f>
        <v>#N/A</v>
      </c>
      <c r="P448" s="43" t="e">
        <f>IF(VLOOKUP($B448,'[2] Current Investment Portfolios'!$C$1:$R$65536,15)="","",VLOOKUP($B448,'[2] Current Investment Portfolios'!$C$1:$R$65536,15,FALSE))</f>
        <v>#N/A</v>
      </c>
      <c r="Q448" s="43" t="e">
        <f>IF(VLOOKUP($B448,'[2] Current Investment Portfolios'!$C$1:$R$65536,9)="","",VLOOKUP($B448,'[2] Current Investment Portfolios'!$C$1:$R$65536,9,FALSE))</f>
        <v>#N/A</v>
      </c>
      <c r="R448" s="43" t="e">
        <f>IF(VLOOKUP($B448,'[2] Current Investment Portfolios'!$C$1:$R$65536,16)="","",VLOOKUP($B448,'[2] Current Investment Portfolios'!$C$1:$R$65536,16,FALSE))</f>
        <v>#N/A</v>
      </c>
      <c r="S448" s="29" t="e">
        <f>VLOOKUP(B448,'[1]BuySell Data'!$A:$E,5,FALSE)</f>
        <v>#N/A</v>
      </c>
      <c r="T448" s="27" t="e">
        <f>VLOOKUP(B448,'[1]Investment Managers'!$A:$B,2,FALSE)</f>
        <v>#N/A</v>
      </c>
    </row>
    <row r="449" spans="1:20" x14ac:dyDescent="0.25">
      <c r="A449" s="16" t="s">
        <v>1211</v>
      </c>
      <c r="B449" s="35" t="s">
        <v>350</v>
      </c>
      <c r="C449" s="32" t="s">
        <v>873</v>
      </c>
      <c r="D449" s="29">
        <f>VLOOKUP(B449,'[1]ICR Data'!$A:$E,5,FALSE)</f>
        <v>0.01</v>
      </c>
      <c r="E449" s="43" t="e">
        <f>IF(VLOOKUP($B449,'[2] Current Investment Portfolios'!$C$1:$R$65536,3)="","",VLOOKUP($B449,'[2] Current Investment Portfolios'!$C$1:$R$65536,3,FALSE))</f>
        <v>#N/A</v>
      </c>
      <c r="F449" s="43" t="e">
        <f>IF(VLOOKUP($B449,'[2] Current Investment Portfolios'!$C$1:$R$65536,10)="","",VLOOKUP($B449,'[2] Current Investment Portfolios'!$C$1:$R$65536,10,FALSE))</f>
        <v>#N/A</v>
      </c>
      <c r="G449" s="43" t="e">
        <f>IF(VLOOKUP($B449,'[2] Current Investment Portfolios'!$C$1:$R$65536,4)="","",VLOOKUP($B449,'[2] Current Investment Portfolios'!$C$1:$R$65536,4,FALSE))</f>
        <v>#N/A</v>
      </c>
      <c r="H449" s="43" t="e">
        <f>IF(VLOOKUP($B449,'[2] Current Investment Portfolios'!$C$1:$R$65536,11)="","",VLOOKUP($B449,'[2] Current Investment Portfolios'!$C$1:$R$65536,11,FALSE))</f>
        <v>#N/A</v>
      </c>
      <c r="I449" s="43" t="e">
        <f>IF(VLOOKUP($B449,'[2] Current Investment Portfolios'!$C$1:$R$65536,5)="","",VLOOKUP($B449,'[2] Current Investment Portfolios'!$C$1:$R$65536,5,FALSE))</f>
        <v>#N/A</v>
      </c>
      <c r="J449" s="43" t="e">
        <f>IF(VLOOKUP($B449,'[2] Current Investment Portfolios'!$C$1:$R$65536,12)="","",VLOOKUP($B449,'[2] Current Investment Portfolios'!$C$1:$R$65536,12,FALSE))</f>
        <v>#N/A</v>
      </c>
      <c r="K449" s="43" t="e">
        <f>IF(VLOOKUP($B449,'[2] Current Investment Portfolios'!$C$1:$R$65536,6)="","",VLOOKUP($B449,'[2] Current Investment Portfolios'!$C$1:$R$65536,6,FALSE))</f>
        <v>#N/A</v>
      </c>
      <c r="L449" s="43" t="e">
        <f>IF(VLOOKUP($B449,'[2] Current Investment Portfolios'!$C$1:$R$65536,13)="","",VLOOKUP($B449,'[2] Current Investment Portfolios'!$C$1:$R$65536,13,FALSE))</f>
        <v>#N/A</v>
      </c>
      <c r="M449" s="43" t="e">
        <f>IF(VLOOKUP($B449,'[2] Current Investment Portfolios'!$C$1:$R$65536,7)="","",VLOOKUP($B449,'[2] Current Investment Portfolios'!$C$1:$R$65536,7,FALSE))</f>
        <v>#N/A</v>
      </c>
      <c r="N449" s="43" t="e">
        <f>IF(VLOOKUP($B449,'[2] Current Investment Portfolios'!$C$1:$R$65536,14)="","",VLOOKUP($B449,'[2] Current Investment Portfolios'!$C$1:$R$65536,14,FALSE))</f>
        <v>#N/A</v>
      </c>
      <c r="O449" s="43" t="e">
        <f>IF(VLOOKUP($B449,'[2] Current Investment Portfolios'!$C$1:$R$65536,8)="","",VLOOKUP($B449,'[2] Current Investment Portfolios'!$C$1:$R$65536,8,FALSE))</f>
        <v>#N/A</v>
      </c>
      <c r="P449" s="43" t="e">
        <f>IF(VLOOKUP($B449,'[2] Current Investment Portfolios'!$C$1:$R$65536,15)="","",VLOOKUP($B449,'[2] Current Investment Portfolios'!$C$1:$R$65536,15,FALSE))</f>
        <v>#N/A</v>
      </c>
      <c r="Q449" s="43" t="e">
        <f>IF(VLOOKUP($B449,'[2] Current Investment Portfolios'!$C$1:$R$65536,9)="","",VLOOKUP($B449,'[2] Current Investment Portfolios'!$C$1:$R$65536,9,FALSE))</f>
        <v>#N/A</v>
      </c>
      <c r="R449" s="43" t="e">
        <f>IF(VLOOKUP($B449,'[2] Current Investment Portfolios'!$C$1:$R$65536,16)="","",VLOOKUP($B449,'[2] Current Investment Portfolios'!$C$1:$R$65536,16,FALSE))</f>
        <v>#N/A</v>
      </c>
      <c r="S449" s="29">
        <f>VLOOKUP(B449,'[1]BuySell Data'!$A:$E,5,FALSE)</f>
        <v>3.3999999999999998E-3</v>
      </c>
      <c r="T449" s="27" t="str">
        <f>VLOOKUP(B449,'[1]Investment Managers'!$A:$B,2,FALSE)</f>
        <v>Optimix Investment Management Limited</v>
      </c>
    </row>
    <row r="450" spans="1:20" x14ac:dyDescent="0.25">
      <c r="A450" s="16" t="s">
        <v>853</v>
      </c>
      <c r="B450" s="35" t="s">
        <v>852</v>
      </c>
      <c r="C450" s="32" t="s">
        <v>873</v>
      </c>
      <c r="D450" s="29">
        <f>VLOOKUP(B450,'[1]ICR Data'!$A:$E,5,FALSE)</f>
        <v>1.2500000000000001E-2</v>
      </c>
      <c r="E450" s="43" t="str">
        <f>IF(VLOOKUP($B450,'[2] Current Investment Portfolios'!$C$1:$R$65536,3)="","",VLOOKUP($B450,'[2] Current Investment Portfolios'!$C$1:$R$65536,3,FALSE))</f>
        <v/>
      </c>
      <c r="F450" s="43" t="str">
        <f>IF(VLOOKUP($B450,'[2] Current Investment Portfolios'!$C$1:$R$65536,10)="","",VLOOKUP($B450,'[2] Current Investment Portfolios'!$C$1:$R$65536,10,FALSE))</f>
        <v/>
      </c>
      <c r="G450" s="43" t="str">
        <f>IF(VLOOKUP($B450,'[2] Current Investment Portfolios'!$C$1:$R$65536,4)="","",VLOOKUP($B450,'[2] Current Investment Portfolios'!$C$1:$R$65536,4,FALSE))</f>
        <v/>
      </c>
      <c r="H450" s="43" t="str">
        <f>IF(VLOOKUP($B450,'[2] Current Investment Portfolios'!$C$1:$R$65536,11)="","",VLOOKUP($B450,'[2] Current Investment Portfolios'!$C$1:$R$65536,11,FALSE))</f>
        <v/>
      </c>
      <c r="I450" s="43" t="str">
        <f>IF(VLOOKUP($B450,'[2] Current Investment Portfolios'!$C$1:$R$65536,5)="","",VLOOKUP($B450,'[2] Current Investment Portfolios'!$C$1:$R$65536,5,FALSE))</f>
        <v/>
      </c>
      <c r="J450" s="43" t="str">
        <f>IF(VLOOKUP($B450,'[2] Current Investment Portfolios'!$C$1:$R$65536,12)="","",VLOOKUP($B450,'[2] Current Investment Portfolios'!$C$1:$R$65536,12,FALSE))</f>
        <v/>
      </c>
      <c r="K450" s="43" t="str">
        <f>IF(VLOOKUP($B450,'[2] Current Investment Portfolios'!$C$1:$R$65536,6)="","",VLOOKUP($B450,'[2] Current Investment Portfolios'!$C$1:$R$65536,6,FALSE))</f>
        <v/>
      </c>
      <c r="L450" s="43" t="str">
        <f>IF(VLOOKUP($B450,'[2] Current Investment Portfolios'!$C$1:$R$65536,13)="","",VLOOKUP($B450,'[2] Current Investment Portfolios'!$C$1:$R$65536,13,FALSE))</f>
        <v/>
      </c>
      <c r="M450" s="43" t="str">
        <f>IF(VLOOKUP($B450,'[2] Current Investment Portfolios'!$C$1:$R$65536,7)="","",VLOOKUP($B450,'[2] Current Investment Portfolios'!$C$1:$R$65536,7,FALSE))</f>
        <v/>
      </c>
      <c r="N450" s="43" t="str">
        <f>IF(VLOOKUP($B450,'[2] Current Investment Portfolios'!$C$1:$R$65536,14)="","",VLOOKUP($B450,'[2] Current Investment Portfolios'!$C$1:$R$65536,14,FALSE))</f>
        <v/>
      </c>
      <c r="O450" s="43" t="str">
        <f>IF(VLOOKUP($B450,'[2] Current Investment Portfolios'!$C$1:$R$65536,8)="","",VLOOKUP($B450,'[2] Current Investment Portfolios'!$C$1:$R$65536,8,FALSE))</f>
        <v/>
      </c>
      <c r="P450" s="43" t="str">
        <f>IF(VLOOKUP($B450,'[2] Current Investment Portfolios'!$C$1:$R$65536,15)="","",VLOOKUP($B450,'[2] Current Investment Portfolios'!$C$1:$R$65536,15,FALSE))</f>
        <v/>
      </c>
      <c r="Q450" s="43" t="str">
        <f>IF(VLOOKUP($B450,'[2] Current Investment Portfolios'!$C$1:$R$65536,9)="","",VLOOKUP($B450,'[2] Current Investment Portfolios'!$C$1:$R$65536,9,FALSE))</f>
        <v/>
      </c>
      <c r="R450" s="43" t="str">
        <f>IF(VLOOKUP($B450,'[2] Current Investment Portfolios'!$C$1:$R$65536,16)="","",VLOOKUP($B450,'[2] Current Investment Portfolios'!$C$1:$R$65536,16,FALSE))</f>
        <v/>
      </c>
      <c r="S450" s="29">
        <f>VLOOKUP(B450,'[1]BuySell Data'!$A:$E,5,FALSE)</f>
        <v>6.0000000000000001E-3</v>
      </c>
      <c r="T450" s="27" t="str">
        <f>VLOOKUP(B450,'[1]Investment Managers'!$A:$B,2,FALSE)</f>
        <v>Paradice Investment Management LLC</v>
      </c>
    </row>
    <row r="451" spans="1:20" x14ac:dyDescent="0.25">
      <c r="A451" s="16" t="s">
        <v>264</v>
      </c>
      <c r="B451" s="35" t="s">
        <v>265</v>
      </c>
      <c r="C451" s="32" t="s">
        <v>873</v>
      </c>
      <c r="D451" s="29">
        <f>VLOOKUP(B451,'[1]ICR Data'!$A:$E,5,FALSE)</f>
        <v>4.0000000000000001E-3</v>
      </c>
      <c r="E451" s="43" t="str">
        <f>IF(VLOOKUP($B451,'[2] Current Investment Portfolios'!$C$1:$R$65536,3)="","",VLOOKUP($B451,'[2] Current Investment Portfolios'!$C$1:$R$65536,3,FALSE))</f>
        <v/>
      </c>
      <c r="F451" s="43" t="str">
        <f>IF(VLOOKUP($B451,'[2] Current Investment Portfolios'!$C$1:$R$65536,10)="","",VLOOKUP($B451,'[2] Current Investment Portfolios'!$C$1:$R$65536,10,FALSE))</f>
        <v/>
      </c>
      <c r="G451" s="43" t="str">
        <f>IF(VLOOKUP($B451,'[2] Current Investment Portfolios'!$C$1:$R$65536,4)="","",VLOOKUP($B451,'[2] Current Investment Portfolios'!$C$1:$R$65536,4,FALSE))</f>
        <v/>
      </c>
      <c r="H451" s="43" t="str">
        <f>IF(VLOOKUP($B451,'[2] Current Investment Portfolios'!$C$1:$R$65536,11)="","",VLOOKUP($B451,'[2] Current Investment Portfolios'!$C$1:$R$65536,11,FALSE))</f>
        <v/>
      </c>
      <c r="I451" s="43" t="str">
        <f>IF(VLOOKUP($B451,'[2] Current Investment Portfolios'!$C$1:$R$65536,5)="","",VLOOKUP($B451,'[2] Current Investment Portfolios'!$C$1:$R$65536,5,FALSE))</f>
        <v/>
      </c>
      <c r="J451" s="43" t="str">
        <f>IF(VLOOKUP($B451,'[2] Current Investment Portfolios'!$C$1:$R$65536,12)="","",VLOOKUP($B451,'[2] Current Investment Portfolios'!$C$1:$R$65536,12,FALSE))</f>
        <v/>
      </c>
      <c r="K451" s="43" t="str">
        <f>IF(VLOOKUP($B451,'[2] Current Investment Portfolios'!$C$1:$R$65536,6)="","",VLOOKUP($B451,'[2] Current Investment Portfolios'!$C$1:$R$65536,6,FALSE))</f>
        <v/>
      </c>
      <c r="L451" s="43" t="str">
        <f>IF(VLOOKUP($B451,'[2] Current Investment Portfolios'!$C$1:$R$65536,13)="","",VLOOKUP($B451,'[2] Current Investment Portfolios'!$C$1:$R$65536,13,FALSE))</f>
        <v/>
      </c>
      <c r="M451" s="43" t="str">
        <f>IF(VLOOKUP($B451,'[2] Current Investment Portfolios'!$C$1:$R$65536,7)="","",VLOOKUP($B451,'[2] Current Investment Portfolios'!$C$1:$R$65536,7,FALSE))</f>
        <v/>
      </c>
      <c r="N451" s="43" t="str">
        <f>IF(VLOOKUP($B451,'[2] Current Investment Portfolios'!$C$1:$R$65536,14)="","",VLOOKUP($B451,'[2] Current Investment Portfolios'!$C$1:$R$65536,14,FALSE))</f>
        <v/>
      </c>
      <c r="O451" s="43" t="str">
        <f>IF(VLOOKUP($B451,'[2] Current Investment Portfolios'!$C$1:$R$65536,8)="","",VLOOKUP($B451,'[2] Current Investment Portfolios'!$C$1:$R$65536,8,FALSE))</f>
        <v/>
      </c>
      <c r="P451" s="43" t="str">
        <f>IF(VLOOKUP($B451,'[2] Current Investment Portfolios'!$C$1:$R$65536,15)="","",VLOOKUP($B451,'[2] Current Investment Portfolios'!$C$1:$R$65536,15,FALSE))</f>
        <v/>
      </c>
      <c r="Q451" s="43" t="str">
        <f>IF(VLOOKUP($B451,'[2] Current Investment Portfolios'!$C$1:$R$65536,9)="","",VLOOKUP($B451,'[2] Current Investment Portfolios'!$C$1:$R$65536,9,FALSE))</f>
        <v/>
      </c>
      <c r="R451" s="43" t="str">
        <f>IF(VLOOKUP($B451,'[2] Current Investment Portfolios'!$C$1:$R$65536,16)="","",VLOOKUP($B451,'[2] Current Investment Portfolios'!$C$1:$R$65536,16,FALSE))</f>
        <v/>
      </c>
      <c r="S451" s="29">
        <f>VLOOKUP(B451,'[1]BuySell Data'!$A:$E,5,FALSE)</f>
        <v>2.3999999999999998E-3</v>
      </c>
      <c r="T451" s="27" t="str">
        <f>VLOOKUP(B451,'[1]Investment Managers'!$A:$B,2,FALSE)</f>
        <v>Vanguard Investments Australia Ltd</v>
      </c>
    </row>
    <row r="452" spans="1:20" x14ac:dyDescent="0.25">
      <c r="A452" s="16" t="s">
        <v>266</v>
      </c>
      <c r="B452" s="35" t="s">
        <v>267</v>
      </c>
      <c r="C452" s="32" t="s">
        <v>873</v>
      </c>
      <c r="D452" s="29">
        <f>VLOOKUP(B452,'[1]ICR Data'!$A:$E,5,FALSE)</f>
        <v>4.3E-3</v>
      </c>
      <c r="E452" s="43" t="str">
        <f>IF(VLOOKUP($B452,'[2] Current Investment Portfolios'!$C$1:$R$65536,3)="","",VLOOKUP($B452,'[2] Current Investment Portfolios'!$C$1:$R$65536,3,FALSE))</f>
        <v/>
      </c>
      <c r="F452" s="43" t="str">
        <f>IF(VLOOKUP($B452,'[2] Current Investment Portfolios'!$C$1:$R$65536,10)="","",VLOOKUP($B452,'[2] Current Investment Portfolios'!$C$1:$R$65536,10,FALSE))</f>
        <v/>
      </c>
      <c r="G452" s="43" t="str">
        <f>IF(VLOOKUP($B452,'[2] Current Investment Portfolios'!$C$1:$R$65536,4)="","",VLOOKUP($B452,'[2] Current Investment Portfolios'!$C$1:$R$65536,4,FALSE))</f>
        <v/>
      </c>
      <c r="H452" s="43" t="str">
        <f>IF(VLOOKUP($B452,'[2] Current Investment Portfolios'!$C$1:$R$65536,11)="","",VLOOKUP($B452,'[2] Current Investment Portfolios'!$C$1:$R$65536,11,FALSE))</f>
        <v/>
      </c>
      <c r="I452" s="43" t="str">
        <f>IF(VLOOKUP($B452,'[2] Current Investment Portfolios'!$C$1:$R$65536,5)="","",VLOOKUP($B452,'[2] Current Investment Portfolios'!$C$1:$R$65536,5,FALSE))</f>
        <v/>
      </c>
      <c r="J452" s="43" t="str">
        <f>IF(VLOOKUP($B452,'[2] Current Investment Portfolios'!$C$1:$R$65536,12)="","",VLOOKUP($B452,'[2] Current Investment Portfolios'!$C$1:$R$65536,12,FALSE))</f>
        <v/>
      </c>
      <c r="K452" s="43" t="str">
        <f>IF(VLOOKUP($B452,'[2] Current Investment Portfolios'!$C$1:$R$65536,6)="","",VLOOKUP($B452,'[2] Current Investment Portfolios'!$C$1:$R$65536,6,FALSE))</f>
        <v/>
      </c>
      <c r="L452" s="43" t="str">
        <f>IF(VLOOKUP($B452,'[2] Current Investment Portfolios'!$C$1:$R$65536,13)="","",VLOOKUP($B452,'[2] Current Investment Portfolios'!$C$1:$R$65536,13,FALSE))</f>
        <v/>
      </c>
      <c r="M452" s="43" t="str">
        <f>IF(VLOOKUP($B452,'[2] Current Investment Portfolios'!$C$1:$R$65536,7)="","",VLOOKUP($B452,'[2] Current Investment Portfolios'!$C$1:$R$65536,7,FALSE))</f>
        <v/>
      </c>
      <c r="N452" s="43" t="str">
        <f>IF(VLOOKUP($B452,'[2] Current Investment Portfolios'!$C$1:$R$65536,14)="","",VLOOKUP($B452,'[2] Current Investment Portfolios'!$C$1:$R$65536,14,FALSE))</f>
        <v/>
      </c>
      <c r="O452" s="43" t="str">
        <f>IF(VLOOKUP($B452,'[2] Current Investment Portfolios'!$C$1:$R$65536,8)="","",VLOOKUP($B452,'[2] Current Investment Portfolios'!$C$1:$R$65536,8,FALSE))</f>
        <v/>
      </c>
      <c r="P452" s="43" t="str">
        <f>IF(VLOOKUP($B452,'[2] Current Investment Portfolios'!$C$1:$R$65536,15)="","",VLOOKUP($B452,'[2] Current Investment Portfolios'!$C$1:$R$65536,15,FALSE))</f>
        <v/>
      </c>
      <c r="Q452" s="43" t="str">
        <f>IF(VLOOKUP($B452,'[2] Current Investment Portfolios'!$C$1:$R$65536,9)="","",VLOOKUP($B452,'[2] Current Investment Portfolios'!$C$1:$R$65536,9,FALSE))</f>
        <v/>
      </c>
      <c r="R452" s="43" t="str">
        <f>IF(VLOOKUP($B452,'[2] Current Investment Portfolios'!$C$1:$R$65536,16)="","",VLOOKUP($B452,'[2] Current Investment Portfolios'!$C$1:$R$65536,16,FALSE))</f>
        <v/>
      </c>
      <c r="S452" s="29">
        <f>VLOOKUP(B452,'[1]BuySell Data'!$A:$E,5,FALSE)</f>
        <v>3.0000000000000001E-3</v>
      </c>
      <c r="T452" s="27" t="str">
        <f>VLOOKUP(B452,'[1]Investment Managers'!$A:$B,2,FALSE)</f>
        <v>Vanguard Investments Australia Ltd</v>
      </c>
    </row>
    <row r="453" spans="1:20" x14ac:dyDescent="0.25">
      <c r="A453" s="16" t="s">
        <v>1400</v>
      </c>
      <c r="B453" s="35" t="s">
        <v>1399</v>
      </c>
      <c r="C453" s="32" t="s">
        <v>873</v>
      </c>
      <c r="D453" s="29">
        <f>VLOOKUP(B453,'[1]ICR Data'!$A:$E,5,FALSE)</f>
        <v>1.2500000000000001E-2</v>
      </c>
      <c r="E453" s="43" t="e">
        <f>IF(VLOOKUP($B453,'[2] Current Investment Portfolios'!$C$1:$R$65536,3)="","",VLOOKUP($B453,'[2] Current Investment Portfolios'!$C$1:$R$65536,3,FALSE))</f>
        <v>#N/A</v>
      </c>
      <c r="F453" s="43" t="e">
        <f>IF(VLOOKUP($B453,'[2] Current Investment Portfolios'!$C$1:$R$65536,10)="","",VLOOKUP($B453,'[2] Current Investment Portfolios'!$C$1:$R$65536,10,FALSE))</f>
        <v>#N/A</v>
      </c>
      <c r="G453" s="43" t="e">
        <f>IF(VLOOKUP($B453,'[2] Current Investment Portfolios'!$C$1:$R$65536,4)="","",VLOOKUP($B453,'[2] Current Investment Portfolios'!$C$1:$R$65536,4,FALSE))</f>
        <v>#N/A</v>
      </c>
      <c r="H453" s="43" t="e">
        <f>IF(VLOOKUP($B453,'[2] Current Investment Portfolios'!$C$1:$R$65536,11)="","",VLOOKUP($B453,'[2] Current Investment Portfolios'!$C$1:$R$65536,11,FALSE))</f>
        <v>#N/A</v>
      </c>
      <c r="I453" s="43" t="e">
        <f>IF(VLOOKUP($B453,'[2] Current Investment Portfolios'!$C$1:$R$65536,5)="","",VLOOKUP($B453,'[2] Current Investment Portfolios'!$C$1:$R$65536,5,FALSE))</f>
        <v>#N/A</v>
      </c>
      <c r="J453" s="43" t="e">
        <f>IF(VLOOKUP($B453,'[2] Current Investment Portfolios'!$C$1:$R$65536,12)="","",VLOOKUP($B453,'[2] Current Investment Portfolios'!$C$1:$R$65536,12,FALSE))</f>
        <v>#N/A</v>
      </c>
      <c r="K453" s="43" t="e">
        <f>IF(VLOOKUP($B453,'[2] Current Investment Portfolios'!$C$1:$R$65536,6)="","",VLOOKUP($B453,'[2] Current Investment Portfolios'!$C$1:$R$65536,6,FALSE))</f>
        <v>#N/A</v>
      </c>
      <c r="L453" s="43" t="e">
        <f>IF(VLOOKUP($B453,'[2] Current Investment Portfolios'!$C$1:$R$65536,13)="","",VLOOKUP($B453,'[2] Current Investment Portfolios'!$C$1:$R$65536,13,FALSE))</f>
        <v>#N/A</v>
      </c>
      <c r="M453" s="43" t="e">
        <f>IF(VLOOKUP($B453,'[2] Current Investment Portfolios'!$C$1:$R$65536,7)="","",VLOOKUP($B453,'[2] Current Investment Portfolios'!$C$1:$R$65536,7,FALSE))</f>
        <v>#N/A</v>
      </c>
      <c r="N453" s="43" t="e">
        <f>IF(VLOOKUP($B453,'[2] Current Investment Portfolios'!$C$1:$R$65536,14)="","",VLOOKUP($B453,'[2] Current Investment Portfolios'!$C$1:$R$65536,14,FALSE))</f>
        <v>#N/A</v>
      </c>
      <c r="O453" s="43" t="e">
        <f>IF(VLOOKUP($B453,'[2] Current Investment Portfolios'!$C$1:$R$65536,8)="","",VLOOKUP($B453,'[2] Current Investment Portfolios'!$C$1:$R$65536,8,FALSE))</f>
        <v>#N/A</v>
      </c>
      <c r="P453" s="43" t="e">
        <f>IF(VLOOKUP($B453,'[2] Current Investment Portfolios'!$C$1:$R$65536,15)="","",VLOOKUP($B453,'[2] Current Investment Portfolios'!$C$1:$R$65536,15,FALSE))</f>
        <v>#N/A</v>
      </c>
      <c r="Q453" s="43" t="e">
        <f>IF(VLOOKUP($B453,'[2] Current Investment Portfolios'!$C$1:$R$65536,9)="","",VLOOKUP($B453,'[2] Current Investment Portfolios'!$C$1:$R$65536,9,FALSE))</f>
        <v>#N/A</v>
      </c>
      <c r="R453" s="43" t="e">
        <f>IF(VLOOKUP($B453,'[2] Current Investment Portfolios'!$C$1:$R$65536,16)="","",VLOOKUP($B453,'[2] Current Investment Portfolios'!$C$1:$R$65536,16,FALSE))</f>
        <v>#N/A</v>
      </c>
      <c r="S453" s="29">
        <f>VLOOKUP(B453,'[1]BuySell Data'!$A:$E,5,FALSE)</f>
        <v>2E-3</v>
      </c>
      <c r="T453" s="27" t="str">
        <f>VLOOKUP(B453,'[1]Investment Managers'!$A:$B,2,FALSE)</f>
        <v>Yarra Capital Management</v>
      </c>
    </row>
    <row r="454" spans="1:20" x14ac:dyDescent="0.25">
      <c r="A454" s="49" t="s">
        <v>299</v>
      </c>
      <c r="D454" s="29"/>
      <c r="E454" s="43"/>
      <c r="F454" s="43"/>
      <c r="G454" s="43"/>
      <c r="H454" s="43"/>
      <c r="I454" s="43"/>
      <c r="J454" s="43"/>
      <c r="K454" s="43"/>
      <c r="L454" s="43"/>
      <c r="M454" s="43"/>
      <c r="N454" s="43"/>
      <c r="O454" s="43"/>
      <c r="P454" s="43"/>
      <c r="Q454" s="43"/>
      <c r="R454" s="43"/>
      <c r="S454" s="29"/>
      <c r="T454" s="27"/>
    </row>
    <row r="455" spans="1:20" x14ac:dyDescent="0.25">
      <c r="A455" s="57" t="s">
        <v>426</v>
      </c>
      <c r="B455" s="35" t="s">
        <v>427</v>
      </c>
      <c r="C455" s="32" t="s">
        <v>873</v>
      </c>
      <c r="D455" s="29">
        <f>VLOOKUP(B455,'[1]ICR Data'!$A:$E,5,FALSE)</f>
        <v>6.3E-3</v>
      </c>
      <c r="E455" s="43" t="e">
        <f>IF(VLOOKUP($B455,'[2] Current Investment Portfolios'!$C$1:$R$65536,3)="","",VLOOKUP($B455,'[2] Current Investment Portfolios'!$C$1:$R$65536,3,FALSE))</f>
        <v>#N/A</v>
      </c>
      <c r="F455" s="43" t="e">
        <f>IF(VLOOKUP($B455,'[2] Current Investment Portfolios'!$C$1:$R$65536,10)="","",VLOOKUP($B455,'[2] Current Investment Portfolios'!$C$1:$R$65536,10,FALSE))</f>
        <v>#N/A</v>
      </c>
      <c r="G455" s="43" t="e">
        <f>IF(VLOOKUP($B455,'[2] Current Investment Portfolios'!$C$1:$R$65536,4)="","",VLOOKUP($B455,'[2] Current Investment Portfolios'!$C$1:$R$65536,4,FALSE))</f>
        <v>#N/A</v>
      </c>
      <c r="H455" s="43" t="e">
        <f>IF(VLOOKUP($B455,'[2] Current Investment Portfolios'!$C$1:$R$65536,11)="","",VLOOKUP($B455,'[2] Current Investment Portfolios'!$C$1:$R$65536,11,FALSE))</f>
        <v>#N/A</v>
      </c>
      <c r="I455" s="43" t="e">
        <f>IF(VLOOKUP($B455,'[2] Current Investment Portfolios'!$C$1:$R$65536,5)="","",VLOOKUP($B455,'[2] Current Investment Portfolios'!$C$1:$R$65536,5,FALSE))</f>
        <v>#N/A</v>
      </c>
      <c r="J455" s="43" t="e">
        <f>IF(VLOOKUP($B455,'[2] Current Investment Portfolios'!$C$1:$R$65536,12)="","",VLOOKUP($B455,'[2] Current Investment Portfolios'!$C$1:$R$65536,12,FALSE))</f>
        <v>#N/A</v>
      </c>
      <c r="K455" s="43" t="e">
        <f>IF(VLOOKUP($B455,'[2] Current Investment Portfolios'!$C$1:$R$65536,6)="","",VLOOKUP($B455,'[2] Current Investment Portfolios'!$C$1:$R$65536,6,FALSE))</f>
        <v>#N/A</v>
      </c>
      <c r="L455" s="43" t="e">
        <f>IF(VLOOKUP($B455,'[2] Current Investment Portfolios'!$C$1:$R$65536,13)="","",VLOOKUP($B455,'[2] Current Investment Portfolios'!$C$1:$R$65536,13,FALSE))</f>
        <v>#N/A</v>
      </c>
      <c r="M455" s="43" t="e">
        <f>IF(VLOOKUP($B455,'[2] Current Investment Portfolios'!$C$1:$R$65536,7)="","",VLOOKUP($B455,'[2] Current Investment Portfolios'!$C$1:$R$65536,7,FALSE))</f>
        <v>#N/A</v>
      </c>
      <c r="N455" s="43" t="e">
        <f>IF(VLOOKUP($B455,'[2] Current Investment Portfolios'!$C$1:$R$65536,14)="","",VLOOKUP($B455,'[2] Current Investment Portfolios'!$C$1:$R$65536,14,FALSE))</f>
        <v>#N/A</v>
      </c>
      <c r="O455" s="43" t="e">
        <f>IF(VLOOKUP($B455,'[2] Current Investment Portfolios'!$C$1:$R$65536,8)="","",VLOOKUP($B455,'[2] Current Investment Portfolios'!$C$1:$R$65536,8,FALSE))</f>
        <v>#N/A</v>
      </c>
      <c r="P455" s="43" t="e">
        <f>IF(VLOOKUP($B455,'[2] Current Investment Portfolios'!$C$1:$R$65536,15)="","",VLOOKUP($B455,'[2] Current Investment Portfolios'!$C$1:$R$65536,15,FALSE))</f>
        <v>#N/A</v>
      </c>
      <c r="Q455" s="43" t="e">
        <f>IF(VLOOKUP($B455,'[2] Current Investment Portfolios'!$C$1:$R$65536,9)="","",VLOOKUP($B455,'[2] Current Investment Portfolios'!$C$1:$R$65536,9,FALSE))</f>
        <v>#N/A</v>
      </c>
      <c r="R455" s="43" t="e">
        <f>IF(VLOOKUP($B455,'[2] Current Investment Portfolios'!$C$1:$R$65536,16)="","",VLOOKUP($B455,'[2] Current Investment Portfolios'!$C$1:$R$65536,16,FALSE))</f>
        <v>#N/A</v>
      </c>
      <c r="S455" s="29">
        <f>VLOOKUP(B455,'[1]BuySell Data'!$A:$E,5,FALSE)</f>
        <v>1E-3</v>
      </c>
      <c r="T455" s="27" t="str">
        <f>VLOOKUP(B455,'[1]Investment Managers'!$A:$B,2,FALSE)</f>
        <v>Acadian Asset Management LLC</v>
      </c>
    </row>
    <row r="456" spans="1:20" x14ac:dyDescent="0.25">
      <c r="A456" s="16" t="s">
        <v>133</v>
      </c>
      <c r="B456" s="35" t="s">
        <v>134</v>
      </c>
      <c r="C456" s="32" t="s">
        <v>873</v>
      </c>
      <c r="D456" s="29">
        <f>VLOOKUP(B456,'[1]ICR Data'!$A:$E,5,FALSE)</f>
        <v>1.37E-2</v>
      </c>
      <c r="E456" s="43" t="str">
        <f>IF(VLOOKUP($B456,'[2] Current Investment Portfolios'!$C$1:$R$65536,3)="","",VLOOKUP($B456,'[2] Current Investment Portfolios'!$C$1:$R$65536,3,FALSE))</f>
        <v/>
      </c>
      <c r="F456" s="43" t="str">
        <f>IF(VLOOKUP($B456,'[2] Current Investment Portfolios'!$C$1:$R$65536,10)="","",VLOOKUP($B456,'[2] Current Investment Portfolios'!$C$1:$R$65536,10,FALSE))</f>
        <v/>
      </c>
      <c r="G456" s="43" t="str">
        <f>IF(VLOOKUP($B456,'[2] Current Investment Portfolios'!$C$1:$R$65536,4)="","",VLOOKUP($B456,'[2] Current Investment Portfolios'!$C$1:$R$65536,4,FALSE))</f>
        <v/>
      </c>
      <c r="H456" s="43" t="str">
        <f>IF(VLOOKUP($B456,'[2] Current Investment Portfolios'!$C$1:$R$65536,11)="","",VLOOKUP($B456,'[2] Current Investment Portfolios'!$C$1:$R$65536,11,FALSE))</f>
        <v/>
      </c>
      <c r="I456" s="43" t="str">
        <f>IF(VLOOKUP($B456,'[2] Current Investment Portfolios'!$C$1:$R$65536,5)="","",VLOOKUP($B456,'[2] Current Investment Portfolios'!$C$1:$R$65536,5,FALSE))</f>
        <v/>
      </c>
      <c r="J456" s="43" t="str">
        <f>IF(VLOOKUP($B456,'[2] Current Investment Portfolios'!$C$1:$R$65536,12)="","",VLOOKUP($B456,'[2] Current Investment Portfolios'!$C$1:$R$65536,12,FALSE))</f>
        <v/>
      </c>
      <c r="K456" s="43" t="str">
        <f>IF(VLOOKUP($B456,'[2] Current Investment Portfolios'!$C$1:$R$65536,6)="","",VLOOKUP($B456,'[2] Current Investment Portfolios'!$C$1:$R$65536,6,FALSE))</f>
        <v/>
      </c>
      <c r="L456" s="43" t="str">
        <f>IF(VLOOKUP($B456,'[2] Current Investment Portfolios'!$C$1:$R$65536,13)="","",VLOOKUP($B456,'[2] Current Investment Portfolios'!$C$1:$R$65536,13,FALSE))</f>
        <v/>
      </c>
      <c r="M456" s="43" t="str">
        <f>IF(VLOOKUP($B456,'[2] Current Investment Portfolios'!$C$1:$R$65536,7)="","",VLOOKUP($B456,'[2] Current Investment Portfolios'!$C$1:$R$65536,7,FALSE))</f>
        <v/>
      </c>
      <c r="N456" s="43" t="str">
        <f>IF(VLOOKUP($B456,'[2] Current Investment Portfolios'!$C$1:$R$65536,14)="","",VLOOKUP($B456,'[2] Current Investment Portfolios'!$C$1:$R$65536,14,FALSE))</f>
        <v/>
      </c>
      <c r="O456" s="43" t="str">
        <f>IF(VLOOKUP($B456,'[2] Current Investment Portfolios'!$C$1:$R$65536,8)="","",VLOOKUP($B456,'[2] Current Investment Portfolios'!$C$1:$R$65536,8,FALSE))</f>
        <v/>
      </c>
      <c r="P456" s="43" t="str">
        <f>IF(VLOOKUP($B456,'[2] Current Investment Portfolios'!$C$1:$R$65536,15)="","",VLOOKUP($B456,'[2] Current Investment Portfolios'!$C$1:$R$65536,15,FALSE))</f>
        <v/>
      </c>
      <c r="Q456" s="43" t="str">
        <f>IF(VLOOKUP($B456,'[2] Current Investment Portfolios'!$C$1:$R$65536,9)="","",VLOOKUP($B456,'[2] Current Investment Portfolios'!$C$1:$R$65536,9,FALSE))</f>
        <v/>
      </c>
      <c r="R456" s="43" t="str">
        <f>IF(VLOOKUP($B456,'[2] Current Investment Portfolios'!$C$1:$R$65536,16)="","",VLOOKUP($B456,'[2] Current Investment Portfolios'!$C$1:$R$65536,16,FALSE))</f>
        <v/>
      </c>
      <c r="S456" s="29">
        <f>VLOOKUP(B456,'[1]BuySell Data'!$A:$E,5,FALSE)</f>
        <v>0</v>
      </c>
      <c r="T456" s="27" t="str">
        <f>VLOOKUP(B456,'[1]Investment Managers'!$A:$B,2,FALSE)</f>
        <v>Platinum Investment Management Ltd</v>
      </c>
    </row>
    <row r="457" spans="1:20" x14ac:dyDescent="0.25">
      <c r="A457" s="16" t="s">
        <v>1344</v>
      </c>
      <c r="B457" s="35" t="s">
        <v>998</v>
      </c>
      <c r="C457" s="32" t="s">
        <v>873</v>
      </c>
      <c r="D457" s="29">
        <f>VLOOKUP(B457,'[1]ICR Data'!$A:$E,5,FALSE)</f>
        <v>7.4999999999999997E-3</v>
      </c>
      <c r="E457" s="43" t="e">
        <f>IF(VLOOKUP($B457,'[2] Current Investment Portfolios'!$C$1:$R$65536,3)="","",VLOOKUP($B457,'[2] Current Investment Portfolios'!$C$1:$R$65536,3,FALSE))</f>
        <v>#N/A</v>
      </c>
      <c r="F457" s="43" t="e">
        <f>IF(VLOOKUP($B457,'[2] Current Investment Portfolios'!$C$1:$R$65536,10)="","",VLOOKUP($B457,'[2] Current Investment Portfolios'!$C$1:$R$65536,10,FALSE))</f>
        <v>#N/A</v>
      </c>
      <c r="G457" s="43" t="e">
        <f>IF(VLOOKUP($B457,'[2] Current Investment Portfolios'!$C$1:$R$65536,4)="","",VLOOKUP($B457,'[2] Current Investment Portfolios'!$C$1:$R$65536,4,FALSE))</f>
        <v>#N/A</v>
      </c>
      <c r="H457" s="43" t="e">
        <f>IF(VLOOKUP($B457,'[2] Current Investment Portfolios'!$C$1:$R$65536,11)="","",VLOOKUP($B457,'[2] Current Investment Portfolios'!$C$1:$R$65536,11,FALSE))</f>
        <v>#N/A</v>
      </c>
      <c r="I457" s="43" t="e">
        <f>IF(VLOOKUP($B457,'[2] Current Investment Portfolios'!$C$1:$R$65536,5)="","",VLOOKUP($B457,'[2] Current Investment Portfolios'!$C$1:$R$65536,5,FALSE))</f>
        <v>#N/A</v>
      </c>
      <c r="J457" s="43" t="e">
        <f>IF(VLOOKUP($B457,'[2] Current Investment Portfolios'!$C$1:$R$65536,12)="","",VLOOKUP($B457,'[2] Current Investment Portfolios'!$C$1:$R$65536,12,FALSE))</f>
        <v>#N/A</v>
      </c>
      <c r="K457" s="43" t="e">
        <f>IF(VLOOKUP($B457,'[2] Current Investment Portfolios'!$C$1:$R$65536,6)="","",VLOOKUP($B457,'[2] Current Investment Portfolios'!$C$1:$R$65536,6,FALSE))</f>
        <v>#N/A</v>
      </c>
      <c r="L457" s="43" t="e">
        <f>IF(VLOOKUP($B457,'[2] Current Investment Portfolios'!$C$1:$R$65536,13)="","",VLOOKUP($B457,'[2] Current Investment Portfolios'!$C$1:$R$65536,13,FALSE))</f>
        <v>#N/A</v>
      </c>
      <c r="M457" s="43" t="e">
        <f>IF(VLOOKUP($B457,'[2] Current Investment Portfolios'!$C$1:$R$65536,7)="","",VLOOKUP($B457,'[2] Current Investment Portfolios'!$C$1:$R$65536,7,FALSE))</f>
        <v>#N/A</v>
      </c>
      <c r="N457" s="43" t="e">
        <f>IF(VLOOKUP($B457,'[2] Current Investment Portfolios'!$C$1:$R$65536,14)="","",VLOOKUP($B457,'[2] Current Investment Portfolios'!$C$1:$R$65536,14,FALSE))</f>
        <v>#N/A</v>
      </c>
      <c r="O457" s="43" t="e">
        <f>IF(VLOOKUP($B457,'[2] Current Investment Portfolios'!$C$1:$R$65536,8)="","",VLOOKUP($B457,'[2] Current Investment Portfolios'!$C$1:$R$65536,8,FALSE))</f>
        <v>#N/A</v>
      </c>
      <c r="P457" s="43" t="e">
        <f>IF(VLOOKUP($B457,'[2] Current Investment Portfolios'!$C$1:$R$65536,15)="","",VLOOKUP($B457,'[2] Current Investment Portfolios'!$C$1:$R$65536,15,FALSE))</f>
        <v>#N/A</v>
      </c>
      <c r="Q457" s="43" t="e">
        <f>IF(VLOOKUP($B457,'[2] Current Investment Portfolios'!$C$1:$R$65536,9)="","",VLOOKUP($B457,'[2] Current Investment Portfolios'!$C$1:$R$65536,9,FALSE))</f>
        <v>#N/A</v>
      </c>
      <c r="R457" s="43" t="e">
        <f>IF(VLOOKUP($B457,'[2] Current Investment Portfolios'!$C$1:$R$65536,16)="","",VLOOKUP($B457,'[2] Current Investment Portfolios'!$C$1:$R$65536,16,FALSE))</f>
        <v>#N/A</v>
      </c>
      <c r="S457" s="29">
        <f>VLOOKUP(B457,'[1]BuySell Data'!$A:$E,5,FALSE)</f>
        <v>3.0000000000000001E-3</v>
      </c>
      <c r="T457" s="27" t="str">
        <f>VLOOKUP(B457,'[1]Investment Managers'!$A:$B,2,FALSE)</f>
        <v>First Sentier Investors</v>
      </c>
    </row>
    <row r="458" spans="1:20" x14ac:dyDescent="0.25">
      <c r="A458" s="183"/>
      <c r="D458" s="29"/>
      <c r="E458" s="43"/>
      <c r="F458" s="43"/>
      <c r="G458" s="43"/>
      <c r="H458" s="43"/>
      <c r="I458" s="43"/>
      <c r="J458" s="43"/>
      <c r="K458" s="43"/>
      <c r="L458" s="43"/>
      <c r="M458" s="43"/>
      <c r="N458" s="43"/>
      <c r="O458" s="43"/>
      <c r="P458" s="43"/>
      <c r="Q458" s="43"/>
      <c r="R458" s="43"/>
      <c r="S458" s="29"/>
      <c r="T458" s="27"/>
    </row>
    <row r="459" spans="1:20" s="2" customFormat="1" x14ac:dyDescent="0.25">
      <c r="A459" s="184"/>
      <c r="B459" s="46" t="s">
        <v>820</v>
      </c>
      <c r="C459" s="46"/>
      <c r="D459" s="14" t="e">
        <f>MIN(D350:D457)</f>
        <v>#N/A</v>
      </c>
      <c r="E459" s="47" t="e">
        <f>MIN(E350:E457)</f>
        <v>#N/A</v>
      </c>
      <c r="F459" s="47"/>
      <c r="G459" s="47" t="e">
        <f>MIN(G350:G457)</f>
        <v>#N/A</v>
      </c>
      <c r="H459" s="47"/>
      <c r="I459" s="47" t="e">
        <f>MIN(I350:I457)</f>
        <v>#N/A</v>
      </c>
      <c r="J459" s="47"/>
      <c r="K459" s="47" t="e">
        <f>MIN(K350:K457)</f>
        <v>#N/A</v>
      </c>
      <c r="L459" s="47"/>
      <c r="M459" s="47" t="e">
        <f>MIN(M350:M457)</f>
        <v>#N/A</v>
      </c>
      <c r="N459" s="47"/>
      <c r="O459" s="47" t="e">
        <f>MIN(O350:O457)</f>
        <v>#N/A</v>
      </c>
      <c r="P459" s="47"/>
      <c r="Q459" s="47" t="e">
        <f>MIN(Q350:Q457)</f>
        <v>#N/A</v>
      </c>
      <c r="R459" s="48"/>
      <c r="S459" s="14" t="e">
        <f>MIN(S350:S457)</f>
        <v>#N/A</v>
      </c>
      <c r="T459" s="27"/>
    </row>
    <row r="460" spans="1:20" s="2" customFormat="1" x14ac:dyDescent="0.25">
      <c r="A460" s="179"/>
      <c r="B460" s="49" t="s">
        <v>821</v>
      </c>
      <c r="C460" s="49"/>
      <c r="D460" s="14" t="e">
        <f>MAX(D350:D457)</f>
        <v>#N/A</v>
      </c>
      <c r="E460" s="48"/>
      <c r="F460" s="47" t="e">
        <f>MAX(F350:F457)</f>
        <v>#N/A</v>
      </c>
      <c r="G460" s="47"/>
      <c r="H460" s="47" t="e">
        <f>MAX(H350:H457)</f>
        <v>#N/A</v>
      </c>
      <c r="I460" s="47"/>
      <c r="J460" s="47" t="e">
        <f>MAX(J350:J457)</f>
        <v>#N/A</v>
      </c>
      <c r="K460" s="47"/>
      <c r="L460" s="47" t="e">
        <f>MAX(L350:L457)</f>
        <v>#N/A</v>
      </c>
      <c r="M460" s="47"/>
      <c r="N460" s="47" t="e">
        <f>MAX(N350:N457)</f>
        <v>#N/A</v>
      </c>
      <c r="O460" s="47"/>
      <c r="P460" s="47" t="e">
        <f>MAX(P350:P457)</f>
        <v>#N/A</v>
      </c>
      <c r="Q460" s="47"/>
      <c r="R460" s="47" t="e">
        <f>MAX(R350:R457)</f>
        <v>#N/A</v>
      </c>
      <c r="S460" s="14" t="e">
        <f>MAX(S350:S457)</f>
        <v>#N/A</v>
      </c>
      <c r="T460" s="27"/>
    </row>
    <row r="461" spans="1:20" x14ac:dyDescent="0.25">
      <c r="A461" s="58" t="s">
        <v>442</v>
      </c>
      <c r="B461" s="51"/>
      <c r="C461" s="32"/>
      <c r="D461" s="29"/>
      <c r="E461" s="43"/>
      <c r="F461" s="43"/>
      <c r="G461" s="43"/>
      <c r="H461" s="43"/>
      <c r="I461" s="43"/>
      <c r="J461" s="43"/>
      <c r="K461" s="43"/>
      <c r="L461" s="43"/>
      <c r="M461" s="43"/>
      <c r="N461" s="43"/>
      <c r="O461" s="43"/>
      <c r="P461" s="43"/>
      <c r="Q461" s="43"/>
      <c r="R461" s="43"/>
      <c r="S461" s="29"/>
      <c r="T461" s="27"/>
    </row>
    <row r="462" spans="1:20" x14ac:dyDescent="0.25">
      <c r="A462" s="30" t="s">
        <v>1287</v>
      </c>
      <c r="B462" s="28" t="s">
        <v>119</v>
      </c>
      <c r="C462" s="32" t="s">
        <v>873</v>
      </c>
      <c r="D462" s="29">
        <f>VLOOKUP(B462,'[1]ICR Data'!$A:$E,5,FALSE)</f>
        <v>3.1100000000000003E-2</v>
      </c>
      <c r="E462" s="43" t="e">
        <f>IF(VLOOKUP($B462,'[2] Current Investment Portfolios'!$C$1:$R$65536,3)="","",VLOOKUP($B462,'[2] Current Investment Portfolios'!$C$1:$R$65536,3,FALSE))</f>
        <v>#N/A</v>
      </c>
      <c r="F462" s="43" t="e">
        <f>IF(VLOOKUP($B462,'[2] Current Investment Portfolios'!$C$1:$R$65536,10)="","",VLOOKUP($B462,'[2] Current Investment Portfolios'!$C$1:$R$65536,10,FALSE))</f>
        <v>#N/A</v>
      </c>
      <c r="G462" s="43" t="e">
        <f>IF(VLOOKUP($B462,'[2] Current Investment Portfolios'!$C$1:$R$65536,4)="","",VLOOKUP($B462,'[2] Current Investment Portfolios'!$C$1:$R$65536,4,FALSE))</f>
        <v>#N/A</v>
      </c>
      <c r="H462" s="43" t="e">
        <f>IF(VLOOKUP($B462,'[2] Current Investment Portfolios'!$C$1:$R$65536,11)="","",VLOOKUP($B462,'[2] Current Investment Portfolios'!$C$1:$R$65536,11,FALSE))</f>
        <v>#N/A</v>
      </c>
      <c r="I462" s="43" t="e">
        <f>IF(VLOOKUP($B462,'[2] Current Investment Portfolios'!$C$1:$R$65536,5)="","",VLOOKUP($B462,'[2] Current Investment Portfolios'!$C$1:$R$65536,5,FALSE))</f>
        <v>#N/A</v>
      </c>
      <c r="J462" s="43" t="e">
        <f>IF(VLOOKUP($B462,'[2] Current Investment Portfolios'!$C$1:$R$65536,12)="","",VLOOKUP($B462,'[2] Current Investment Portfolios'!$C$1:$R$65536,12,FALSE))</f>
        <v>#N/A</v>
      </c>
      <c r="K462" s="43" t="e">
        <f>IF(VLOOKUP($B462,'[2] Current Investment Portfolios'!$C$1:$R$65536,6)="","",VLOOKUP($B462,'[2] Current Investment Portfolios'!$C$1:$R$65536,6,FALSE))</f>
        <v>#N/A</v>
      </c>
      <c r="L462" s="43" t="e">
        <f>IF(VLOOKUP($B462,'[2] Current Investment Portfolios'!$C$1:$R$65536,13)="","",VLOOKUP($B462,'[2] Current Investment Portfolios'!$C$1:$R$65536,13,FALSE))</f>
        <v>#N/A</v>
      </c>
      <c r="M462" s="43" t="e">
        <f>IF(VLOOKUP($B462,'[2] Current Investment Portfolios'!$C$1:$R$65536,7)="","",VLOOKUP($B462,'[2] Current Investment Portfolios'!$C$1:$R$65536,7,FALSE))</f>
        <v>#N/A</v>
      </c>
      <c r="N462" s="43" t="e">
        <f>IF(VLOOKUP($B462,'[2] Current Investment Portfolios'!$C$1:$R$65536,14)="","",VLOOKUP($B462,'[2] Current Investment Portfolios'!$C$1:$R$65536,14,FALSE))</f>
        <v>#N/A</v>
      </c>
      <c r="O462" s="43" t="e">
        <f>IF(VLOOKUP($B462,'[2] Current Investment Portfolios'!$C$1:$R$65536,8)="","",VLOOKUP($B462,'[2] Current Investment Portfolios'!$C$1:$R$65536,8,FALSE))</f>
        <v>#N/A</v>
      </c>
      <c r="P462" s="43" t="e">
        <f>IF(VLOOKUP($B462,'[2] Current Investment Portfolios'!$C$1:$R$65536,15)="","",VLOOKUP($B462,'[2] Current Investment Portfolios'!$C$1:$R$65536,15,FALSE))</f>
        <v>#N/A</v>
      </c>
      <c r="Q462" s="43" t="e">
        <f>IF(VLOOKUP($B462,'[2] Current Investment Portfolios'!$C$1:$R$65536,9)="","",VLOOKUP($B462,'[2] Current Investment Portfolios'!$C$1:$R$65536,9,FALSE))</f>
        <v>#N/A</v>
      </c>
      <c r="R462" s="43" t="e">
        <f>IF(VLOOKUP($B462,'[2] Current Investment Portfolios'!$C$1:$R$65536,16)="","",VLOOKUP($B462,'[2] Current Investment Portfolios'!$C$1:$R$65536,16,FALSE))</f>
        <v>#N/A</v>
      </c>
      <c r="S462" s="29">
        <f>VLOOKUP(B462,'[1]BuySell Data'!$A:$E,5,FALSE)</f>
        <v>0</v>
      </c>
      <c r="T462" s="27" t="str">
        <f>VLOOKUP(B462,'[1]Investment Managers'!$A:$B,2,FALSE)</f>
        <v>Apis Capital Advisors, LLC</v>
      </c>
    </row>
    <row r="463" spans="1:20" x14ac:dyDescent="0.25">
      <c r="A463" s="30" t="s">
        <v>1497</v>
      </c>
      <c r="B463" s="28" t="s">
        <v>1496</v>
      </c>
      <c r="C463" s="32" t="s">
        <v>873</v>
      </c>
      <c r="D463" s="29">
        <f>VLOOKUP(B463,'[1]ICR Data'!$A:$E,5,FALSE)</f>
        <v>1.0800000000000001E-2</v>
      </c>
      <c r="E463" s="43" t="e">
        <f>IF(VLOOKUP($B463,'[2] Current Investment Portfolios'!$C$1:$R$65536,3)="","",VLOOKUP($B463,'[2] Current Investment Portfolios'!$C$1:$R$65536,3,FALSE))</f>
        <v>#N/A</v>
      </c>
      <c r="F463" s="43" t="e">
        <f>IF(VLOOKUP($B463,'[2] Current Investment Portfolios'!$C$1:$R$65536,10)="","",VLOOKUP($B463,'[2] Current Investment Portfolios'!$C$1:$R$65536,10,FALSE))</f>
        <v>#N/A</v>
      </c>
      <c r="G463" s="43" t="e">
        <f>IF(VLOOKUP($B463,'[2] Current Investment Portfolios'!$C$1:$R$65536,4)="","",VLOOKUP($B463,'[2] Current Investment Portfolios'!$C$1:$R$65536,4,FALSE))</f>
        <v>#N/A</v>
      </c>
      <c r="H463" s="43" t="e">
        <f>IF(VLOOKUP($B463,'[2] Current Investment Portfolios'!$C$1:$R$65536,11)="","",VLOOKUP($B463,'[2] Current Investment Portfolios'!$C$1:$R$65536,11,FALSE))</f>
        <v>#N/A</v>
      </c>
      <c r="I463" s="43" t="e">
        <f>IF(VLOOKUP($B463,'[2] Current Investment Portfolios'!$C$1:$R$65536,5)="","",VLOOKUP($B463,'[2] Current Investment Portfolios'!$C$1:$R$65536,5,FALSE))</f>
        <v>#N/A</v>
      </c>
      <c r="J463" s="43" t="e">
        <f>IF(VLOOKUP($B463,'[2] Current Investment Portfolios'!$C$1:$R$65536,12)="","",VLOOKUP($B463,'[2] Current Investment Portfolios'!$C$1:$R$65536,12,FALSE))</f>
        <v>#N/A</v>
      </c>
      <c r="K463" s="43" t="e">
        <f>IF(VLOOKUP($B463,'[2] Current Investment Portfolios'!$C$1:$R$65536,6)="","",VLOOKUP($B463,'[2] Current Investment Portfolios'!$C$1:$R$65536,6,FALSE))</f>
        <v>#N/A</v>
      </c>
      <c r="L463" s="43" t="e">
        <f>IF(VLOOKUP($B463,'[2] Current Investment Portfolios'!$C$1:$R$65536,13)="","",VLOOKUP($B463,'[2] Current Investment Portfolios'!$C$1:$R$65536,13,FALSE))</f>
        <v>#N/A</v>
      </c>
      <c r="M463" s="43" t="e">
        <f>IF(VLOOKUP($B463,'[2] Current Investment Portfolios'!$C$1:$R$65536,7)="","",VLOOKUP($B463,'[2] Current Investment Portfolios'!$C$1:$R$65536,7,FALSE))</f>
        <v>#N/A</v>
      </c>
      <c r="N463" s="43" t="e">
        <f>IF(VLOOKUP($B463,'[2] Current Investment Portfolios'!$C$1:$R$65536,14)="","",VLOOKUP($B463,'[2] Current Investment Portfolios'!$C$1:$R$65536,14,FALSE))</f>
        <v>#N/A</v>
      </c>
      <c r="O463" s="43" t="e">
        <f>IF(VLOOKUP($B463,'[2] Current Investment Portfolios'!$C$1:$R$65536,8)="","",VLOOKUP($B463,'[2] Current Investment Portfolios'!$C$1:$R$65536,8,FALSE))</f>
        <v>#N/A</v>
      </c>
      <c r="P463" s="43" t="e">
        <f>IF(VLOOKUP($B463,'[2] Current Investment Portfolios'!$C$1:$R$65536,15)="","",VLOOKUP($B463,'[2] Current Investment Portfolios'!$C$1:$R$65536,15,FALSE))</f>
        <v>#N/A</v>
      </c>
      <c r="Q463" s="43" t="e">
        <f>IF(VLOOKUP($B463,'[2] Current Investment Portfolios'!$C$1:$R$65536,9)="","",VLOOKUP($B463,'[2] Current Investment Portfolios'!$C$1:$R$65536,9,FALSE))</f>
        <v>#N/A</v>
      </c>
      <c r="R463" s="43" t="e">
        <f>IF(VLOOKUP($B463,'[2] Current Investment Portfolios'!$C$1:$R$65536,16)="","",VLOOKUP($B463,'[2] Current Investment Portfolios'!$C$1:$R$65536,16,FALSE))</f>
        <v>#N/A</v>
      </c>
      <c r="S463" s="29">
        <f>VLOOKUP(B463,'[1]BuySell Data'!$A:$E,5,FALSE)</f>
        <v>0</v>
      </c>
      <c r="T463" s="27" t="str">
        <f>VLOOKUP(B463,'[1]Investment Managers'!$A:$B,2,FALSE)</f>
        <v>Grantham, Mayo, Van Otterloo &amp; Co., LLC</v>
      </c>
    </row>
    <row r="464" spans="1:20" x14ac:dyDescent="0.25">
      <c r="A464" s="30" t="s">
        <v>1406</v>
      </c>
      <c r="B464" s="28" t="s">
        <v>1405</v>
      </c>
      <c r="C464" s="32" t="s">
        <v>873</v>
      </c>
      <c r="D464" s="29">
        <f>VLOOKUP(B464,'[1]ICR Data'!$A:$E,5,FALSE)</f>
        <v>2.5300000000000003E-2</v>
      </c>
      <c r="E464" s="43" t="str">
        <f>IF(VLOOKUP($B464,'[2] Current Investment Portfolios'!$C$1:$R$65536,3)="","",VLOOKUP($B464,'[2] Current Investment Portfolios'!$C$1:$R$65536,3,FALSE))</f>
        <v/>
      </c>
      <c r="F464" s="43" t="str">
        <f>IF(VLOOKUP($B464,'[2] Current Investment Portfolios'!$C$1:$R$65536,10)="","",VLOOKUP($B464,'[2] Current Investment Portfolios'!$C$1:$R$65536,10,FALSE))</f>
        <v/>
      </c>
      <c r="G464" s="43" t="str">
        <f>IF(VLOOKUP($B464,'[2] Current Investment Portfolios'!$C$1:$R$65536,4)="","",VLOOKUP($B464,'[2] Current Investment Portfolios'!$C$1:$R$65536,4,FALSE))</f>
        <v/>
      </c>
      <c r="H464" s="43" t="str">
        <f>IF(VLOOKUP($B464,'[2] Current Investment Portfolios'!$C$1:$R$65536,11)="","",VLOOKUP($B464,'[2] Current Investment Portfolios'!$C$1:$R$65536,11,FALSE))</f>
        <v/>
      </c>
      <c r="I464" s="43" t="str">
        <f>IF(VLOOKUP($B464,'[2] Current Investment Portfolios'!$C$1:$R$65536,5)="","",VLOOKUP($B464,'[2] Current Investment Portfolios'!$C$1:$R$65536,5,FALSE))</f>
        <v/>
      </c>
      <c r="J464" s="43" t="str">
        <f>IF(VLOOKUP($B464,'[2] Current Investment Portfolios'!$C$1:$R$65536,12)="","",VLOOKUP($B464,'[2] Current Investment Portfolios'!$C$1:$R$65536,12,FALSE))</f>
        <v/>
      </c>
      <c r="K464" s="43" t="str">
        <f>IF(VLOOKUP($B464,'[2] Current Investment Portfolios'!$C$1:$R$65536,6)="","",VLOOKUP($B464,'[2] Current Investment Portfolios'!$C$1:$R$65536,6,FALSE))</f>
        <v/>
      </c>
      <c r="L464" s="43" t="str">
        <f>IF(VLOOKUP($B464,'[2] Current Investment Portfolios'!$C$1:$R$65536,13)="","",VLOOKUP($B464,'[2] Current Investment Portfolios'!$C$1:$R$65536,13,FALSE))</f>
        <v/>
      </c>
      <c r="M464" s="43" t="str">
        <f>IF(VLOOKUP($B464,'[2] Current Investment Portfolios'!$C$1:$R$65536,7)="","",VLOOKUP($B464,'[2] Current Investment Portfolios'!$C$1:$R$65536,7,FALSE))</f>
        <v/>
      </c>
      <c r="N464" s="43" t="str">
        <f>IF(VLOOKUP($B464,'[2] Current Investment Portfolios'!$C$1:$R$65536,14)="","",VLOOKUP($B464,'[2] Current Investment Portfolios'!$C$1:$R$65536,14,FALSE))</f>
        <v/>
      </c>
      <c r="O464" s="43" t="str">
        <f>IF(VLOOKUP($B464,'[2] Current Investment Portfolios'!$C$1:$R$65536,8)="","",VLOOKUP($B464,'[2] Current Investment Portfolios'!$C$1:$R$65536,8,FALSE))</f>
        <v/>
      </c>
      <c r="P464" s="43" t="str">
        <f>IF(VLOOKUP($B464,'[2] Current Investment Portfolios'!$C$1:$R$65536,15)="","",VLOOKUP($B464,'[2] Current Investment Portfolios'!$C$1:$R$65536,15,FALSE))</f>
        <v/>
      </c>
      <c r="Q464" s="43" t="str">
        <f>IF(VLOOKUP($B464,'[2] Current Investment Portfolios'!$C$1:$R$65536,9)="","",VLOOKUP($B464,'[2] Current Investment Portfolios'!$C$1:$R$65536,9,FALSE))</f>
        <v/>
      </c>
      <c r="R464" s="43" t="str">
        <f>IF(VLOOKUP($B464,'[2] Current Investment Portfolios'!$C$1:$R$65536,16)="","",VLOOKUP($B464,'[2] Current Investment Portfolios'!$C$1:$R$65536,16,FALSE))</f>
        <v/>
      </c>
      <c r="S464" s="29">
        <f>VLOOKUP(B464,'[1]BuySell Data'!$A:$E,5,FALSE)</f>
        <v>0</v>
      </c>
      <c r="T464" s="27" t="str">
        <f>VLOOKUP(B464,'[1]Investment Managers'!$A:$B,2,FALSE)</f>
        <v>Graham Capital Management</v>
      </c>
    </row>
    <row r="465" spans="1:20" x14ac:dyDescent="0.25">
      <c r="A465" s="16" t="s">
        <v>329</v>
      </c>
      <c r="B465" s="35" t="s">
        <v>330</v>
      </c>
      <c r="C465" s="32" t="s">
        <v>873</v>
      </c>
      <c r="D465" s="29">
        <f>VLOOKUP(B465,'[1]ICR Data'!$A:$E,5,FALSE)</f>
        <v>2.86E-2</v>
      </c>
      <c r="E465" s="43" t="e">
        <f>IF(VLOOKUP($B465,'[2] Current Investment Portfolios'!$C$1:$R$65536,3)="","",VLOOKUP($B465,'[2] Current Investment Portfolios'!$C$1:$R$65536,3,FALSE))</f>
        <v>#N/A</v>
      </c>
      <c r="F465" s="43" t="e">
        <f>IF(VLOOKUP($B465,'[2] Current Investment Portfolios'!$C$1:$R$65536,10)="","",VLOOKUP($B465,'[2] Current Investment Portfolios'!$C$1:$R$65536,10,FALSE))</f>
        <v>#N/A</v>
      </c>
      <c r="G465" s="43" t="e">
        <f>IF(VLOOKUP($B465,'[2] Current Investment Portfolios'!$C$1:$R$65536,4)="","",VLOOKUP($B465,'[2] Current Investment Portfolios'!$C$1:$R$65536,4,FALSE))</f>
        <v>#N/A</v>
      </c>
      <c r="H465" s="43" t="e">
        <f>IF(VLOOKUP($B465,'[2] Current Investment Portfolios'!$C$1:$R$65536,11)="","",VLOOKUP($B465,'[2] Current Investment Portfolios'!$C$1:$R$65536,11,FALSE))</f>
        <v>#N/A</v>
      </c>
      <c r="I465" s="43" t="e">
        <f>IF(VLOOKUP($B465,'[2] Current Investment Portfolios'!$C$1:$R$65536,5)="","",VLOOKUP($B465,'[2] Current Investment Portfolios'!$C$1:$R$65536,5,FALSE))</f>
        <v>#N/A</v>
      </c>
      <c r="J465" s="43" t="e">
        <f>IF(VLOOKUP($B465,'[2] Current Investment Portfolios'!$C$1:$R$65536,12)="","",VLOOKUP($B465,'[2] Current Investment Portfolios'!$C$1:$R$65536,12,FALSE))</f>
        <v>#N/A</v>
      </c>
      <c r="K465" s="43" t="e">
        <f>IF(VLOOKUP($B465,'[2] Current Investment Portfolios'!$C$1:$R$65536,6)="","",VLOOKUP($B465,'[2] Current Investment Portfolios'!$C$1:$R$65536,6,FALSE))</f>
        <v>#N/A</v>
      </c>
      <c r="L465" s="43" t="e">
        <f>IF(VLOOKUP($B465,'[2] Current Investment Portfolios'!$C$1:$R$65536,13)="","",VLOOKUP($B465,'[2] Current Investment Portfolios'!$C$1:$R$65536,13,FALSE))</f>
        <v>#N/A</v>
      </c>
      <c r="M465" s="43" t="e">
        <f>IF(VLOOKUP($B465,'[2] Current Investment Portfolios'!$C$1:$R$65536,7)="","",VLOOKUP($B465,'[2] Current Investment Portfolios'!$C$1:$R$65536,7,FALSE))</f>
        <v>#N/A</v>
      </c>
      <c r="N465" s="43" t="e">
        <f>IF(VLOOKUP($B465,'[2] Current Investment Portfolios'!$C$1:$R$65536,14)="","",VLOOKUP($B465,'[2] Current Investment Portfolios'!$C$1:$R$65536,14,FALSE))</f>
        <v>#N/A</v>
      </c>
      <c r="O465" s="43" t="e">
        <f>IF(VLOOKUP($B465,'[2] Current Investment Portfolios'!$C$1:$R$65536,8)="","",VLOOKUP($B465,'[2] Current Investment Portfolios'!$C$1:$R$65536,8,FALSE))</f>
        <v>#N/A</v>
      </c>
      <c r="P465" s="43" t="e">
        <f>IF(VLOOKUP($B465,'[2] Current Investment Portfolios'!$C$1:$R$65536,15)="","",VLOOKUP($B465,'[2] Current Investment Portfolios'!$C$1:$R$65536,15,FALSE))</f>
        <v>#N/A</v>
      </c>
      <c r="Q465" s="43" t="e">
        <f>IF(VLOOKUP($B465,'[2] Current Investment Portfolios'!$C$1:$R$65536,9)="","",VLOOKUP($B465,'[2] Current Investment Portfolios'!$C$1:$R$65536,9,FALSE))</f>
        <v>#N/A</v>
      </c>
      <c r="R465" s="43" t="e">
        <f>IF(VLOOKUP($B465,'[2] Current Investment Portfolios'!$C$1:$R$65536,16)="","",VLOOKUP($B465,'[2] Current Investment Portfolios'!$C$1:$R$65536,16,FALSE))</f>
        <v>#N/A</v>
      </c>
      <c r="S465" s="29">
        <f>VLOOKUP(B465,'[1]BuySell Data'!$A:$E,5,FALSE)</f>
        <v>0</v>
      </c>
      <c r="T465" s="27" t="str">
        <f>VLOOKUP(B465,'[1]Investment Managers'!$A:$B,2,FALSE)</f>
        <v>AHL Partners LLP</v>
      </c>
    </row>
    <row r="466" spans="1:20" x14ac:dyDescent="0.25">
      <c r="A466" s="16" t="s">
        <v>437</v>
      </c>
      <c r="B466" s="73" t="s">
        <v>438</v>
      </c>
      <c r="C466" s="32" t="s">
        <v>873</v>
      </c>
      <c r="D466" s="29">
        <f>VLOOKUP(B466,'[1]ICR Data'!$A:$E,5,FALSE)</f>
        <v>1.7399999999999999E-2</v>
      </c>
      <c r="E466" s="43" t="e">
        <f>IF(VLOOKUP($B466,'[2] Current Investment Portfolios'!$C$1:$R$65536,3)="","",VLOOKUP($B466,'[2] Current Investment Portfolios'!$C$1:$R$65536,3,FALSE))</f>
        <v>#N/A</v>
      </c>
      <c r="F466" s="43" t="e">
        <f>IF(VLOOKUP($B466,'[2] Current Investment Portfolios'!$C$1:$R$65536,10)="","",VLOOKUP($B466,'[2] Current Investment Portfolios'!$C$1:$R$65536,10,FALSE))</f>
        <v>#N/A</v>
      </c>
      <c r="G466" s="43" t="e">
        <f>IF(VLOOKUP($B466,'[2] Current Investment Portfolios'!$C$1:$R$65536,4)="","",VLOOKUP($B466,'[2] Current Investment Portfolios'!$C$1:$R$65536,4,FALSE))</f>
        <v>#N/A</v>
      </c>
      <c r="H466" s="43" t="e">
        <f>IF(VLOOKUP($B466,'[2] Current Investment Portfolios'!$C$1:$R$65536,11)="","",VLOOKUP($B466,'[2] Current Investment Portfolios'!$C$1:$R$65536,11,FALSE))</f>
        <v>#N/A</v>
      </c>
      <c r="I466" s="43" t="e">
        <f>IF(VLOOKUP($B466,'[2] Current Investment Portfolios'!$C$1:$R$65536,5)="","",VLOOKUP($B466,'[2] Current Investment Portfolios'!$C$1:$R$65536,5,FALSE))</f>
        <v>#N/A</v>
      </c>
      <c r="J466" s="43" t="e">
        <f>IF(VLOOKUP($B466,'[2] Current Investment Portfolios'!$C$1:$R$65536,12)="","",VLOOKUP($B466,'[2] Current Investment Portfolios'!$C$1:$R$65536,12,FALSE))</f>
        <v>#N/A</v>
      </c>
      <c r="K466" s="43" t="e">
        <f>IF(VLOOKUP($B466,'[2] Current Investment Portfolios'!$C$1:$R$65536,6)="","",VLOOKUP($B466,'[2] Current Investment Portfolios'!$C$1:$R$65536,6,FALSE))</f>
        <v>#N/A</v>
      </c>
      <c r="L466" s="43" t="e">
        <f>IF(VLOOKUP($B466,'[2] Current Investment Portfolios'!$C$1:$R$65536,13)="","",VLOOKUP($B466,'[2] Current Investment Portfolios'!$C$1:$R$65536,13,FALSE))</f>
        <v>#N/A</v>
      </c>
      <c r="M466" s="43" t="e">
        <f>IF(VLOOKUP($B466,'[2] Current Investment Portfolios'!$C$1:$R$65536,7)="","",VLOOKUP($B466,'[2] Current Investment Portfolios'!$C$1:$R$65536,7,FALSE))</f>
        <v>#N/A</v>
      </c>
      <c r="N466" s="43" t="e">
        <f>IF(VLOOKUP($B466,'[2] Current Investment Portfolios'!$C$1:$R$65536,14)="","",VLOOKUP($B466,'[2] Current Investment Portfolios'!$C$1:$R$65536,14,FALSE))</f>
        <v>#N/A</v>
      </c>
      <c r="O466" s="43" t="e">
        <f>IF(VLOOKUP($B466,'[2] Current Investment Portfolios'!$C$1:$R$65536,8)="","",VLOOKUP($B466,'[2] Current Investment Portfolios'!$C$1:$R$65536,8,FALSE))</f>
        <v>#N/A</v>
      </c>
      <c r="P466" s="43" t="e">
        <f>IF(VLOOKUP($B466,'[2] Current Investment Portfolios'!$C$1:$R$65536,15)="","",VLOOKUP($B466,'[2] Current Investment Portfolios'!$C$1:$R$65536,15,FALSE))</f>
        <v>#N/A</v>
      </c>
      <c r="Q466" s="43" t="e">
        <f>IF(VLOOKUP($B466,'[2] Current Investment Portfolios'!$C$1:$R$65536,9)="","",VLOOKUP($B466,'[2] Current Investment Portfolios'!$C$1:$R$65536,9,FALSE))</f>
        <v>#N/A</v>
      </c>
      <c r="R466" s="43" t="e">
        <f>IF(VLOOKUP($B466,'[2] Current Investment Portfolios'!$C$1:$R$65536,16)="","",VLOOKUP($B466,'[2] Current Investment Portfolios'!$C$1:$R$65536,16,FALSE))</f>
        <v>#N/A</v>
      </c>
      <c r="S466" s="29">
        <f>VLOOKUP(B466,'[1]BuySell Data'!$A:$E,5,FALSE)</f>
        <v>4.0000000000000002E-4</v>
      </c>
      <c r="T466" s="27" t="str">
        <f>VLOOKUP(B466,'[1]Investment Managers'!$A:$B,2,FALSE)</f>
        <v>BlackRock Investment Mgmt (AUS) Ltd</v>
      </c>
    </row>
    <row r="467" spans="1:20" x14ac:dyDescent="0.25">
      <c r="A467" s="16" t="s">
        <v>90</v>
      </c>
      <c r="B467" s="51" t="s">
        <v>91</v>
      </c>
      <c r="C467" s="32" t="s">
        <v>873</v>
      </c>
      <c r="D467" s="29">
        <f>VLOOKUP(B467,'[1]ICR Data'!$A:$E,5,FALSE)</f>
        <v>1.9199999999999998E-2</v>
      </c>
      <c r="E467" s="43" t="e">
        <f>IF(VLOOKUP($B467,'[2] Current Investment Portfolios'!$C$1:$R$65536,3)="","",VLOOKUP($B467,'[2] Current Investment Portfolios'!$C$1:$R$65536,3,FALSE))</f>
        <v>#N/A</v>
      </c>
      <c r="F467" s="43" t="e">
        <f>IF(VLOOKUP($B467,'[2] Current Investment Portfolios'!$C$1:$R$65536,10)="","",VLOOKUP($B467,'[2] Current Investment Portfolios'!$C$1:$R$65536,10,FALSE))</f>
        <v>#N/A</v>
      </c>
      <c r="G467" s="43" t="e">
        <f>IF(VLOOKUP($B467,'[2] Current Investment Portfolios'!$C$1:$R$65536,4)="","",VLOOKUP($B467,'[2] Current Investment Portfolios'!$C$1:$R$65536,4,FALSE))</f>
        <v>#N/A</v>
      </c>
      <c r="H467" s="43" t="e">
        <f>IF(VLOOKUP($B467,'[2] Current Investment Portfolios'!$C$1:$R$65536,11)="","",VLOOKUP($B467,'[2] Current Investment Portfolios'!$C$1:$R$65536,11,FALSE))</f>
        <v>#N/A</v>
      </c>
      <c r="I467" s="43" t="e">
        <f>IF(VLOOKUP($B467,'[2] Current Investment Portfolios'!$C$1:$R$65536,5)="","",VLOOKUP($B467,'[2] Current Investment Portfolios'!$C$1:$R$65536,5,FALSE))</f>
        <v>#N/A</v>
      </c>
      <c r="J467" s="43" t="e">
        <f>IF(VLOOKUP($B467,'[2] Current Investment Portfolios'!$C$1:$R$65536,12)="","",VLOOKUP($B467,'[2] Current Investment Portfolios'!$C$1:$R$65536,12,FALSE))</f>
        <v>#N/A</v>
      </c>
      <c r="K467" s="43" t="e">
        <f>IF(VLOOKUP($B467,'[2] Current Investment Portfolios'!$C$1:$R$65536,6)="","",VLOOKUP($B467,'[2] Current Investment Portfolios'!$C$1:$R$65536,6,FALSE))</f>
        <v>#N/A</v>
      </c>
      <c r="L467" s="43" t="e">
        <f>IF(VLOOKUP($B467,'[2] Current Investment Portfolios'!$C$1:$R$65536,13)="","",VLOOKUP($B467,'[2] Current Investment Portfolios'!$C$1:$R$65536,13,FALSE))</f>
        <v>#N/A</v>
      </c>
      <c r="M467" s="43" t="e">
        <f>IF(VLOOKUP($B467,'[2] Current Investment Portfolios'!$C$1:$R$65536,7)="","",VLOOKUP($B467,'[2] Current Investment Portfolios'!$C$1:$R$65536,7,FALSE))</f>
        <v>#N/A</v>
      </c>
      <c r="N467" s="43" t="e">
        <f>IF(VLOOKUP($B467,'[2] Current Investment Portfolios'!$C$1:$R$65536,14)="","",VLOOKUP($B467,'[2] Current Investment Portfolios'!$C$1:$R$65536,14,FALSE))</f>
        <v>#N/A</v>
      </c>
      <c r="O467" s="43" t="e">
        <f>IF(VLOOKUP($B467,'[2] Current Investment Portfolios'!$C$1:$R$65536,8)="","",VLOOKUP($B467,'[2] Current Investment Portfolios'!$C$1:$R$65536,8,FALSE))</f>
        <v>#N/A</v>
      </c>
      <c r="P467" s="43" t="e">
        <f>IF(VLOOKUP($B467,'[2] Current Investment Portfolios'!$C$1:$R$65536,15)="","",VLOOKUP($B467,'[2] Current Investment Portfolios'!$C$1:$R$65536,15,FALSE))</f>
        <v>#N/A</v>
      </c>
      <c r="Q467" s="43" t="e">
        <f>IF(VLOOKUP($B467,'[2] Current Investment Portfolios'!$C$1:$R$65536,9)="","",VLOOKUP($B467,'[2] Current Investment Portfolios'!$C$1:$R$65536,9,FALSE))</f>
        <v>#N/A</v>
      </c>
      <c r="R467" s="43" t="e">
        <f>IF(VLOOKUP($B467,'[2] Current Investment Portfolios'!$C$1:$R$65536,16)="","",VLOOKUP($B467,'[2] Current Investment Portfolios'!$C$1:$R$65536,16,FALSE))</f>
        <v>#N/A</v>
      </c>
      <c r="S467" s="29">
        <f>VLOOKUP(B467,'[1]BuySell Data'!$A:$E,5,FALSE)</f>
        <v>1E-3</v>
      </c>
      <c r="T467" s="27" t="str">
        <f>VLOOKUP(B467,'[1]Investment Managers'!$A:$B,2,FALSE)</f>
        <v>Winton Capital Management Ltd.</v>
      </c>
    </row>
    <row r="468" spans="1:20" x14ac:dyDescent="0.25">
      <c r="A468" s="16"/>
      <c r="B468" s="51"/>
      <c r="C468" s="32"/>
      <c r="D468" s="29"/>
      <c r="E468" s="43"/>
      <c r="F468" s="43"/>
      <c r="G468" s="43"/>
      <c r="H468" s="43"/>
      <c r="I468" s="43"/>
      <c r="J468" s="43"/>
      <c r="K468" s="43"/>
      <c r="L468" s="43"/>
      <c r="M468" s="43"/>
      <c r="N468" s="43"/>
      <c r="O468" s="43"/>
      <c r="P468" s="43"/>
      <c r="Q468" s="43"/>
      <c r="R468" s="43"/>
      <c r="S468" s="59"/>
    </row>
    <row r="469" spans="1:20" s="2" customFormat="1" x14ac:dyDescent="0.25">
      <c r="B469" s="46" t="s">
        <v>820</v>
      </c>
      <c r="C469" s="46"/>
      <c r="D469" s="14">
        <f>MIN(D462:D467)</f>
        <v>1.0800000000000001E-2</v>
      </c>
      <c r="E469" s="47" t="e">
        <f>MIN(E462:E467)</f>
        <v>#N/A</v>
      </c>
      <c r="F469" s="47"/>
      <c r="G469" s="47" t="e">
        <f>MIN(G462:G467)</f>
        <v>#N/A</v>
      </c>
      <c r="H469" s="47"/>
      <c r="I469" s="47" t="e">
        <f>MIN(I462:I467)</f>
        <v>#N/A</v>
      </c>
      <c r="J469" s="47"/>
      <c r="K469" s="47" t="e">
        <f>MIN(K462:K467)</f>
        <v>#N/A</v>
      </c>
      <c r="L469" s="47"/>
      <c r="M469" s="47" t="e">
        <f>MIN(M462:M467)</f>
        <v>#N/A</v>
      </c>
      <c r="N469" s="47"/>
      <c r="O469" s="47" t="e">
        <f>MIN(O462:O467)</f>
        <v>#N/A</v>
      </c>
      <c r="P469" s="47"/>
      <c r="Q469" s="47" t="e">
        <f>MIN(Q462:Q467)</f>
        <v>#N/A</v>
      </c>
      <c r="R469" s="48"/>
      <c r="S469" s="14">
        <f>MIN(S462:S467)</f>
        <v>0</v>
      </c>
      <c r="T469" s="45"/>
    </row>
    <row r="470" spans="1:20" s="2" customFormat="1" x14ac:dyDescent="0.25">
      <c r="B470" s="49" t="s">
        <v>821</v>
      </c>
      <c r="C470" s="49"/>
      <c r="D470" s="14">
        <f>MAX(D462:D467)</f>
        <v>3.1100000000000003E-2</v>
      </c>
      <c r="E470" s="48"/>
      <c r="F470" s="47" t="e">
        <f>MAX(F462:F467)</f>
        <v>#N/A</v>
      </c>
      <c r="G470" s="47"/>
      <c r="H470" s="47" t="e">
        <f>MAX(H462:H467)</f>
        <v>#N/A</v>
      </c>
      <c r="I470" s="47"/>
      <c r="J470" s="47" t="e">
        <f>MAX(J462:J467)</f>
        <v>#N/A</v>
      </c>
      <c r="K470" s="47"/>
      <c r="L470" s="47" t="e">
        <f>MAX(L462:L467)</f>
        <v>#N/A</v>
      </c>
      <c r="M470" s="47"/>
      <c r="N470" s="47" t="e">
        <f>MAX(N462:N467)</f>
        <v>#N/A</v>
      </c>
      <c r="O470" s="47"/>
      <c r="P470" s="47" t="e">
        <f>MAX(P462:P467)</f>
        <v>#N/A</v>
      </c>
      <c r="Q470" s="47"/>
      <c r="R470" s="47" t="e">
        <f>MAX(R462:R467)</f>
        <v>#N/A</v>
      </c>
      <c r="S470" s="14">
        <f>MAX(S462:S467)</f>
        <v>1E-3</v>
      </c>
      <c r="T470" s="45"/>
    </row>
    <row r="471" spans="1:20" x14ac:dyDescent="0.25">
      <c r="D471" s="29"/>
      <c r="E471" s="43"/>
      <c r="F471" s="43"/>
      <c r="G471" s="43"/>
      <c r="H471" s="43"/>
      <c r="I471" s="43"/>
      <c r="J471" s="43"/>
      <c r="K471" s="43"/>
      <c r="L471" s="43"/>
      <c r="M471" s="43"/>
      <c r="N471" s="43"/>
      <c r="O471" s="43"/>
      <c r="P471" s="43"/>
      <c r="Q471" s="43"/>
      <c r="R471" s="43"/>
      <c r="S471" s="59"/>
    </row>
    <row r="472" spans="1:20" x14ac:dyDescent="0.25">
      <c r="A472" s="350" t="s">
        <v>825</v>
      </c>
      <c r="B472" s="350"/>
      <c r="C472" s="63"/>
      <c r="D472" s="11" t="e">
        <f>MIN(D7:D470)</f>
        <v>#N/A</v>
      </c>
      <c r="E472" s="43"/>
      <c r="F472" s="43"/>
      <c r="G472" s="43"/>
      <c r="H472" s="43"/>
      <c r="I472" s="43"/>
      <c r="J472" s="43"/>
      <c r="K472" s="43"/>
      <c r="L472" s="43"/>
      <c r="M472" s="43"/>
      <c r="N472" s="43"/>
      <c r="O472" s="43"/>
      <c r="P472" s="350" t="s">
        <v>825</v>
      </c>
      <c r="Q472" s="350"/>
      <c r="R472" s="350"/>
      <c r="S472" s="11" t="e">
        <f>MIN(S7:S470)</f>
        <v>#N/A</v>
      </c>
    </row>
    <row r="473" spans="1:20" x14ac:dyDescent="0.25">
      <c r="A473" s="351" t="s">
        <v>826</v>
      </c>
      <c r="B473" s="351"/>
      <c r="C473" s="64"/>
      <c r="D473" s="11" t="e">
        <f>MAX(D7:D470)</f>
        <v>#N/A</v>
      </c>
      <c r="E473" s="43"/>
      <c r="F473" s="43"/>
      <c r="G473" s="43"/>
      <c r="H473" s="43"/>
      <c r="I473" s="43"/>
      <c r="J473" s="43"/>
      <c r="K473" s="43"/>
      <c r="L473" s="43"/>
      <c r="M473" s="43"/>
      <c r="N473" s="43"/>
      <c r="O473" s="43"/>
      <c r="P473" s="351" t="s">
        <v>826</v>
      </c>
      <c r="Q473" s="351"/>
      <c r="R473" s="351"/>
      <c r="S473" s="11" t="e">
        <f>MAX(S7:S470)</f>
        <v>#N/A</v>
      </c>
    </row>
    <row r="474" spans="1:20" x14ac:dyDescent="0.25">
      <c r="D474" s="44"/>
      <c r="E474" s="43"/>
      <c r="F474" s="43"/>
      <c r="G474" s="43"/>
      <c r="H474" s="43"/>
      <c r="I474" s="43"/>
      <c r="J474" s="43"/>
      <c r="K474" s="43"/>
      <c r="L474" s="43"/>
      <c r="M474" s="43"/>
      <c r="N474" s="43"/>
      <c r="O474" s="43"/>
      <c r="P474" s="43"/>
      <c r="Q474" s="43"/>
      <c r="R474" s="43"/>
      <c r="S474" s="59"/>
    </row>
    <row r="475" spans="1:20" x14ac:dyDescent="0.25">
      <c r="A475" s="74" t="s">
        <v>878</v>
      </c>
      <c r="D475" s="44"/>
      <c r="E475" s="43"/>
      <c r="F475" s="43"/>
      <c r="G475" s="43"/>
      <c r="H475" s="43"/>
      <c r="I475" s="43"/>
      <c r="J475" s="43"/>
      <c r="K475" s="43"/>
      <c r="L475" s="43"/>
      <c r="M475" s="43"/>
      <c r="N475" s="43"/>
      <c r="O475" s="43"/>
      <c r="P475" s="43"/>
      <c r="Q475" s="43"/>
      <c r="R475" s="43"/>
      <c r="S475" s="59"/>
    </row>
    <row r="476" spans="1:20" x14ac:dyDescent="0.25">
      <c r="D476" s="44"/>
      <c r="E476" s="43"/>
      <c r="F476" s="43"/>
      <c r="G476" s="43"/>
      <c r="H476" s="43"/>
      <c r="I476" s="43"/>
      <c r="J476" s="43"/>
      <c r="K476" s="43"/>
      <c r="L476" s="43"/>
      <c r="M476" s="43"/>
      <c r="N476" s="43"/>
      <c r="O476" s="43"/>
      <c r="P476" s="43"/>
      <c r="Q476" s="43"/>
      <c r="R476" s="43"/>
      <c r="S476" s="59"/>
    </row>
    <row r="477" spans="1:20" x14ac:dyDescent="0.25">
      <c r="D477" s="44"/>
      <c r="E477" s="43"/>
      <c r="F477" s="43"/>
      <c r="G477" s="43"/>
      <c r="H477" s="43"/>
      <c r="I477" s="43"/>
      <c r="J477" s="43"/>
      <c r="K477" s="43"/>
      <c r="L477" s="43"/>
      <c r="M477" s="43"/>
      <c r="N477" s="43"/>
      <c r="O477" s="43"/>
      <c r="P477" s="43"/>
      <c r="Q477" s="43"/>
      <c r="R477" s="43"/>
      <c r="S477" s="59"/>
    </row>
    <row r="478" spans="1:20" x14ac:dyDescent="0.25">
      <c r="D478" s="44"/>
      <c r="E478" s="43"/>
      <c r="F478" s="43"/>
      <c r="G478" s="43"/>
      <c r="H478" s="43"/>
      <c r="I478" s="43"/>
      <c r="J478" s="43"/>
      <c r="K478" s="43"/>
      <c r="L478" s="43"/>
      <c r="M478" s="43"/>
      <c r="N478" s="43"/>
      <c r="O478" s="43"/>
      <c r="P478" s="43"/>
      <c r="Q478" s="43"/>
      <c r="R478" s="43"/>
      <c r="S478" s="59"/>
    </row>
    <row r="479" spans="1:20" x14ac:dyDescent="0.25">
      <c r="D479" s="44"/>
      <c r="E479" s="43"/>
      <c r="F479" s="43"/>
      <c r="G479" s="43"/>
      <c r="H479" s="43"/>
      <c r="I479" s="43"/>
      <c r="J479" s="43"/>
      <c r="K479" s="43"/>
      <c r="L479" s="43"/>
      <c r="M479" s="43"/>
      <c r="N479" s="43"/>
      <c r="O479" s="43"/>
      <c r="P479" s="43"/>
      <c r="Q479" s="43"/>
      <c r="R479" s="43"/>
      <c r="S479" s="59"/>
    </row>
    <row r="480" spans="1:20" x14ac:dyDescent="0.25">
      <c r="D480" s="44"/>
      <c r="E480" s="43"/>
      <c r="F480" s="43"/>
      <c r="G480" s="43"/>
      <c r="H480" s="43"/>
      <c r="I480" s="43"/>
      <c r="J480" s="43"/>
      <c r="K480" s="43"/>
      <c r="L480" s="43"/>
      <c r="M480" s="43"/>
      <c r="N480" s="43"/>
      <c r="O480" s="43"/>
      <c r="P480" s="43"/>
      <c r="Q480" s="43"/>
      <c r="R480" s="43"/>
      <c r="S480" s="59"/>
    </row>
    <row r="481" spans="4:19" x14ac:dyDescent="0.25">
      <c r="D481" s="44"/>
      <c r="E481" s="43"/>
      <c r="F481" s="43"/>
      <c r="G481" s="43"/>
      <c r="H481" s="43"/>
      <c r="I481" s="43"/>
      <c r="J481" s="43"/>
      <c r="K481" s="43"/>
      <c r="L481" s="43"/>
      <c r="M481" s="43"/>
      <c r="N481" s="43"/>
      <c r="O481" s="43"/>
      <c r="P481" s="43"/>
      <c r="Q481" s="43"/>
      <c r="R481" s="43"/>
      <c r="S481" s="59"/>
    </row>
    <row r="482" spans="4:19" x14ac:dyDescent="0.25">
      <c r="D482" s="44"/>
      <c r="E482" s="43"/>
      <c r="F482" s="43"/>
      <c r="G482" s="43"/>
      <c r="H482" s="43"/>
      <c r="I482" s="43"/>
      <c r="J482" s="43"/>
      <c r="K482" s="43"/>
      <c r="L482" s="43"/>
      <c r="M482" s="43"/>
      <c r="N482" s="43"/>
      <c r="O482" s="43"/>
      <c r="P482" s="43"/>
      <c r="Q482" s="43"/>
      <c r="R482" s="43"/>
      <c r="S482" s="59"/>
    </row>
    <row r="483" spans="4:19" x14ac:dyDescent="0.25">
      <c r="D483" s="29"/>
      <c r="E483" s="43"/>
      <c r="F483" s="43"/>
      <c r="G483" s="43"/>
      <c r="H483" s="43"/>
      <c r="I483" s="43"/>
      <c r="J483" s="43"/>
      <c r="K483" s="43"/>
      <c r="L483" s="43"/>
      <c r="M483" s="43"/>
      <c r="N483" s="43"/>
      <c r="O483" s="43"/>
      <c r="P483" s="43"/>
      <c r="Q483" s="43"/>
      <c r="R483" s="43"/>
      <c r="S483" s="59"/>
    </row>
    <row r="484" spans="4:19" x14ac:dyDescent="0.25">
      <c r="D484" s="29"/>
      <c r="E484" s="43"/>
      <c r="F484" s="43"/>
      <c r="G484" s="43"/>
      <c r="H484" s="43"/>
      <c r="I484" s="43"/>
      <c r="J484" s="43"/>
      <c r="K484" s="43"/>
      <c r="L484" s="43"/>
      <c r="M484" s="43"/>
      <c r="N484" s="43"/>
      <c r="O484" s="43"/>
      <c r="P484" s="43"/>
      <c r="Q484" s="43"/>
      <c r="R484" s="43"/>
      <c r="S484" s="59"/>
    </row>
    <row r="485" spans="4:19" x14ac:dyDescent="0.25">
      <c r="D485" s="29"/>
      <c r="E485" s="43"/>
      <c r="F485" s="43"/>
      <c r="G485" s="43"/>
      <c r="H485" s="43"/>
      <c r="I485" s="43"/>
      <c r="J485" s="43"/>
      <c r="K485" s="43"/>
      <c r="L485" s="43"/>
      <c r="M485" s="43"/>
      <c r="N485" s="43"/>
      <c r="O485" s="43"/>
      <c r="P485" s="43"/>
      <c r="Q485" s="43"/>
      <c r="R485" s="43"/>
      <c r="S485" s="59"/>
    </row>
    <row r="486" spans="4:19" x14ac:dyDescent="0.25">
      <c r="D486" s="29"/>
      <c r="E486" s="43"/>
      <c r="F486" s="43"/>
      <c r="G486" s="43"/>
      <c r="H486" s="43"/>
      <c r="I486" s="43"/>
      <c r="J486" s="43"/>
      <c r="K486" s="43"/>
      <c r="L486" s="43"/>
      <c r="M486" s="43"/>
      <c r="N486" s="43"/>
      <c r="O486" s="43"/>
      <c r="P486" s="43"/>
      <c r="Q486" s="43"/>
      <c r="R486" s="43"/>
      <c r="S486" s="59"/>
    </row>
    <row r="487" spans="4:19" x14ac:dyDescent="0.25">
      <c r="D487" s="29"/>
      <c r="E487" s="43"/>
      <c r="F487" s="43"/>
      <c r="G487" s="43"/>
      <c r="H487" s="43"/>
      <c r="I487" s="43"/>
      <c r="J487" s="43"/>
      <c r="K487" s="43"/>
      <c r="L487" s="43"/>
      <c r="M487" s="43"/>
      <c r="N487" s="43"/>
      <c r="O487" s="43"/>
      <c r="P487" s="43"/>
      <c r="Q487" s="43"/>
      <c r="R487" s="43"/>
      <c r="S487" s="59"/>
    </row>
    <row r="488" spans="4:19" x14ac:dyDescent="0.25">
      <c r="D488" s="29"/>
      <c r="E488" s="43"/>
      <c r="F488" s="43"/>
      <c r="G488" s="43"/>
      <c r="H488" s="43"/>
      <c r="I488" s="43"/>
      <c r="J488" s="43"/>
      <c r="K488" s="43"/>
      <c r="L488" s="43"/>
      <c r="M488" s="43"/>
      <c r="N488" s="43"/>
      <c r="O488" s="43"/>
      <c r="P488" s="43"/>
      <c r="Q488" s="43"/>
      <c r="R488" s="43"/>
      <c r="S488" s="59"/>
    </row>
    <row r="489" spans="4:19" x14ac:dyDescent="0.25">
      <c r="D489" s="29"/>
      <c r="E489" s="43"/>
      <c r="F489" s="43"/>
      <c r="G489" s="43"/>
      <c r="H489" s="43"/>
      <c r="I489" s="43"/>
      <c r="J489" s="43"/>
      <c r="K489" s="43"/>
      <c r="L489" s="43"/>
      <c r="M489" s="43"/>
      <c r="N489" s="43"/>
      <c r="O489" s="43"/>
      <c r="P489" s="43"/>
      <c r="Q489" s="43"/>
      <c r="R489" s="43"/>
      <c r="S489" s="59"/>
    </row>
    <row r="490" spans="4:19" x14ac:dyDescent="0.25">
      <c r="D490" s="29"/>
      <c r="E490" s="43"/>
      <c r="F490" s="43"/>
      <c r="G490" s="43"/>
      <c r="H490" s="43"/>
      <c r="I490" s="43"/>
      <c r="J490" s="43"/>
      <c r="K490" s="43"/>
      <c r="L490" s="43"/>
      <c r="M490" s="43"/>
      <c r="N490" s="43"/>
      <c r="O490" s="43"/>
      <c r="P490" s="43"/>
      <c r="Q490" s="43"/>
      <c r="R490" s="43"/>
      <c r="S490" s="59"/>
    </row>
    <row r="491" spans="4:19" x14ac:dyDescent="0.25">
      <c r="D491" s="29"/>
      <c r="E491" s="43"/>
      <c r="F491" s="43"/>
      <c r="G491" s="43"/>
      <c r="H491" s="43"/>
      <c r="I491" s="43"/>
      <c r="J491" s="43"/>
      <c r="K491" s="43"/>
      <c r="L491" s="43"/>
      <c r="M491" s="43"/>
      <c r="N491" s="43"/>
      <c r="O491" s="43"/>
      <c r="P491" s="43"/>
      <c r="Q491" s="43"/>
      <c r="R491" s="43"/>
      <c r="S491" s="59"/>
    </row>
    <row r="492" spans="4:19" x14ac:dyDescent="0.25">
      <c r="D492" s="29"/>
      <c r="E492" s="43"/>
      <c r="F492" s="43"/>
      <c r="G492" s="43"/>
      <c r="H492" s="43"/>
      <c r="I492" s="43"/>
      <c r="J492" s="43"/>
      <c r="K492" s="43"/>
      <c r="L492" s="43"/>
      <c r="M492" s="43"/>
      <c r="N492" s="43"/>
      <c r="O492" s="43"/>
      <c r="P492" s="43"/>
      <c r="Q492" s="43"/>
      <c r="R492" s="43"/>
      <c r="S492" s="59"/>
    </row>
    <row r="493" spans="4:19" x14ac:dyDescent="0.25">
      <c r="D493" s="29"/>
      <c r="E493" s="43"/>
      <c r="F493" s="43"/>
      <c r="G493" s="43"/>
      <c r="H493" s="43"/>
      <c r="I493" s="43"/>
      <c r="J493" s="43"/>
      <c r="K493" s="43"/>
      <c r="L493" s="43"/>
      <c r="M493" s="43"/>
      <c r="N493" s="43"/>
      <c r="O493" s="43"/>
      <c r="P493" s="43"/>
      <c r="Q493" s="43"/>
      <c r="R493" s="43"/>
      <c r="S493" s="59"/>
    </row>
    <row r="494" spans="4:19" x14ac:dyDescent="0.25">
      <c r="D494" s="29"/>
      <c r="E494" s="43"/>
      <c r="F494" s="43"/>
      <c r="G494" s="43"/>
      <c r="H494" s="43"/>
      <c r="I494" s="43"/>
      <c r="J494" s="43"/>
      <c r="K494" s="43"/>
      <c r="L494" s="43"/>
      <c r="M494" s="43"/>
      <c r="N494" s="43"/>
      <c r="O494" s="43"/>
      <c r="P494" s="43"/>
      <c r="Q494" s="43"/>
      <c r="R494" s="43"/>
      <c r="S494" s="59"/>
    </row>
    <row r="495" spans="4:19" x14ac:dyDescent="0.25">
      <c r="D495" s="29"/>
      <c r="E495" s="43"/>
      <c r="F495" s="43"/>
      <c r="G495" s="43"/>
      <c r="H495" s="43"/>
      <c r="I495" s="43"/>
      <c r="J495" s="43"/>
      <c r="K495" s="43"/>
      <c r="L495" s="43"/>
      <c r="M495" s="43"/>
      <c r="N495" s="43"/>
      <c r="O495" s="43"/>
      <c r="P495" s="43"/>
      <c r="Q495" s="43"/>
      <c r="R495" s="43"/>
      <c r="S495" s="59"/>
    </row>
    <row r="496" spans="4:19" x14ac:dyDescent="0.25">
      <c r="D496" s="29"/>
      <c r="E496" s="43"/>
      <c r="F496" s="43"/>
      <c r="G496" s="43"/>
      <c r="H496" s="43"/>
      <c r="I496" s="43"/>
      <c r="J496" s="43"/>
      <c r="K496" s="43"/>
      <c r="L496" s="43"/>
      <c r="M496" s="43"/>
      <c r="N496" s="43"/>
      <c r="O496" s="43"/>
      <c r="P496" s="43"/>
      <c r="Q496" s="43"/>
      <c r="R496" s="43"/>
      <c r="S496" s="59"/>
    </row>
    <row r="497" spans="4:19" x14ac:dyDescent="0.25">
      <c r="D497" s="29"/>
      <c r="E497" s="43"/>
      <c r="F497" s="43"/>
      <c r="G497" s="43"/>
      <c r="H497" s="43"/>
      <c r="I497" s="43"/>
      <c r="J497" s="43"/>
      <c r="K497" s="43"/>
      <c r="L497" s="43"/>
      <c r="M497" s="43"/>
      <c r="N497" s="43"/>
      <c r="O497" s="43"/>
      <c r="P497" s="43"/>
      <c r="Q497" s="43"/>
      <c r="R497" s="43"/>
      <c r="S497" s="59"/>
    </row>
    <row r="498" spans="4:19" x14ac:dyDescent="0.25">
      <c r="D498" s="29"/>
      <c r="E498" s="43"/>
      <c r="F498" s="43"/>
      <c r="G498" s="43"/>
      <c r="H498" s="43"/>
      <c r="I498" s="43"/>
      <c r="J498" s="43"/>
      <c r="K498" s="43"/>
      <c r="L498" s="43"/>
      <c r="M498" s="43"/>
      <c r="N498" s="43"/>
      <c r="O498" s="43"/>
      <c r="P498" s="43"/>
      <c r="Q498" s="43"/>
      <c r="R498" s="43"/>
      <c r="S498" s="59"/>
    </row>
    <row r="499" spans="4:19" x14ac:dyDescent="0.25">
      <c r="D499" s="29"/>
      <c r="E499" s="43"/>
      <c r="F499" s="43"/>
      <c r="G499" s="43"/>
      <c r="H499" s="43"/>
      <c r="I499" s="43"/>
      <c r="J499" s="43"/>
      <c r="K499" s="43"/>
      <c r="L499" s="43"/>
      <c r="M499" s="43"/>
      <c r="N499" s="43"/>
      <c r="O499" s="43"/>
      <c r="P499" s="43"/>
      <c r="Q499" s="43"/>
      <c r="R499" s="43"/>
      <c r="S499" s="59"/>
    </row>
    <row r="500" spans="4:19" x14ac:dyDescent="0.25">
      <c r="D500" s="29"/>
      <c r="E500" s="43"/>
      <c r="F500" s="43"/>
      <c r="G500" s="43"/>
      <c r="H500" s="43"/>
      <c r="I500" s="43"/>
      <c r="J500" s="43"/>
      <c r="K500" s="43"/>
      <c r="L500" s="43"/>
      <c r="M500" s="43"/>
      <c r="N500" s="43"/>
      <c r="O500" s="43"/>
      <c r="P500" s="43"/>
      <c r="Q500" s="43"/>
      <c r="R500" s="43"/>
      <c r="S500" s="59"/>
    </row>
    <row r="501" spans="4:19" x14ac:dyDescent="0.25">
      <c r="D501" s="29"/>
      <c r="E501" s="43"/>
      <c r="F501" s="43"/>
      <c r="G501" s="43"/>
      <c r="H501" s="43"/>
      <c r="I501" s="43"/>
      <c r="J501" s="43"/>
      <c r="K501" s="43"/>
      <c r="L501" s="43"/>
      <c r="M501" s="43"/>
      <c r="N501" s="43"/>
      <c r="O501" s="43"/>
      <c r="P501" s="43"/>
      <c r="Q501" s="43"/>
      <c r="R501" s="43"/>
      <c r="S501" s="59"/>
    </row>
    <row r="502" spans="4:19" x14ac:dyDescent="0.25">
      <c r="D502" s="29"/>
      <c r="E502" s="43"/>
      <c r="F502" s="43"/>
      <c r="G502" s="43"/>
      <c r="H502" s="43"/>
      <c r="I502" s="43"/>
      <c r="J502" s="43"/>
      <c r="K502" s="43"/>
      <c r="L502" s="43"/>
      <c r="M502" s="43"/>
      <c r="N502" s="43"/>
      <c r="O502" s="43"/>
      <c r="P502" s="43"/>
      <c r="Q502" s="43"/>
      <c r="R502" s="43"/>
      <c r="S502" s="59"/>
    </row>
    <row r="503" spans="4:19" x14ac:dyDescent="0.25">
      <c r="D503" s="29"/>
      <c r="E503" s="43"/>
      <c r="F503" s="43"/>
      <c r="G503" s="43"/>
      <c r="H503" s="43"/>
      <c r="I503" s="43"/>
      <c r="J503" s="43"/>
      <c r="K503" s="43"/>
      <c r="L503" s="43"/>
      <c r="M503" s="43"/>
      <c r="N503" s="43"/>
      <c r="O503" s="43"/>
      <c r="P503" s="43"/>
      <c r="Q503" s="43"/>
      <c r="R503" s="43"/>
      <c r="S503" s="59"/>
    </row>
    <row r="504" spans="4:19" x14ac:dyDescent="0.25">
      <c r="D504" s="29"/>
      <c r="E504" s="43"/>
      <c r="F504" s="43"/>
      <c r="G504" s="43"/>
      <c r="H504" s="43"/>
      <c r="I504" s="43"/>
      <c r="J504" s="43"/>
      <c r="K504" s="43"/>
      <c r="L504" s="43"/>
      <c r="M504" s="43"/>
      <c r="N504" s="43"/>
      <c r="O504" s="43"/>
      <c r="P504" s="43"/>
      <c r="Q504" s="43"/>
      <c r="R504" s="43"/>
      <c r="S504" s="59"/>
    </row>
    <row r="505" spans="4:19" x14ac:dyDescent="0.25">
      <c r="D505" s="29"/>
      <c r="E505" s="43"/>
      <c r="F505" s="43"/>
      <c r="G505" s="43"/>
      <c r="H505" s="43"/>
      <c r="I505" s="43"/>
      <c r="J505" s="43"/>
      <c r="K505" s="43"/>
      <c r="L505" s="43"/>
      <c r="M505" s="43"/>
      <c r="N505" s="43"/>
      <c r="O505" s="43"/>
      <c r="P505" s="43"/>
      <c r="Q505" s="43"/>
      <c r="R505" s="43"/>
      <c r="S505" s="59"/>
    </row>
    <row r="506" spans="4:19" x14ac:dyDescent="0.25">
      <c r="D506" s="29"/>
      <c r="E506" s="43"/>
      <c r="F506" s="43"/>
      <c r="G506" s="43"/>
      <c r="H506" s="43"/>
      <c r="I506" s="43"/>
      <c r="J506" s="43"/>
      <c r="K506" s="43"/>
      <c r="L506" s="43"/>
      <c r="M506" s="43"/>
      <c r="N506" s="43"/>
      <c r="O506" s="43"/>
      <c r="P506" s="43"/>
      <c r="Q506" s="43"/>
      <c r="R506" s="43"/>
      <c r="S506" s="59"/>
    </row>
    <row r="507" spans="4:19" x14ac:dyDescent="0.25">
      <c r="D507" s="29"/>
      <c r="E507" s="43"/>
      <c r="F507" s="43"/>
      <c r="G507" s="43"/>
      <c r="H507" s="43"/>
      <c r="I507" s="43"/>
      <c r="J507" s="43"/>
      <c r="K507" s="43"/>
      <c r="L507" s="43"/>
      <c r="M507" s="43"/>
      <c r="N507" s="43"/>
      <c r="O507" s="43"/>
      <c r="P507" s="43"/>
      <c r="Q507" s="43"/>
      <c r="R507" s="43"/>
      <c r="S507" s="59"/>
    </row>
    <row r="508" spans="4:19" x14ac:dyDescent="0.25">
      <c r="D508" s="29"/>
      <c r="E508" s="43"/>
      <c r="F508" s="43"/>
      <c r="G508" s="43"/>
      <c r="H508" s="43"/>
      <c r="I508" s="43"/>
      <c r="J508" s="43"/>
      <c r="K508" s="43"/>
      <c r="L508" s="43"/>
      <c r="M508" s="43"/>
      <c r="N508" s="43"/>
      <c r="O508" s="43"/>
      <c r="P508" s="43"/>
      <c r="Q508" s="43"/>
      <c r="R508" s="43"/>
      <c r="S508" s="59"/>
    </row>
    <row r="509" spans="4:19" x14ac:dyDescent="0.25">
      <c r="D509" s="29"/>
      <c r="E509" s="43"/>
      <c r="F509" s="43"/>
      <c r="G509" s="43"/>
      <c r="H509" s="43"/>
      <c r="I509" s="43"/>
      <c r="J509" s="43"/>
      <c r="K509" s="43"/>
      <c r="L509" s="43"/>
      <c r="M509" s="43"/>
      <c r="N509" s="43"/>
      <c r="O509" s="43"/>
      <c r="P509" s="43"/>
      <c r="Q509" s="43"/>
      <c r="R509" s="43"/>
      <c r="S509" s="59"/>
    </row>
    <row r="510" spans="4:19" x14ac:dyDescent="0.25">
      <c r="D510" s="29"/>
      <c r="E510" s="43"/>
      <c r="F510" s="43"/>
      <c r="G510" s="43"/>
      <c r="H510" s="43"/>
      <c r="I510" s="43"/>
      <c r="J510" s="43"/>
      <c r="K510" s="43"/>
      <c r="L510" s="43"/>
      <c r="M510" s="43"/>
      <c r="N510" s="43"/>
      <c r="O510" s="43"/>
      <c r="P510" s="43"/>
      <c r="Q510" s="43"/>
      <c r="R510" s="43"/>
      <c r="S510" s="59"/>
    </row>
    <row r="511" spans="4:19" x14ac:dyDescent="0.25">
      <c r="D511" s="29"/>
      <c r="E511" s="43"/>
      <c r="F511" s="43"/>
      <c r="G511" s="43"/>
      <c r="H511" s="43"/>
      <c r="I511" s="43"/>
      <c r="J511" s="43"/>
      <c r="K511" s="43"/>
      <c r="L511" s="43"/>
      <c r="M511" s="43"/>
      <c r="N511" s="43"/>
      <c r="O511" s="43"/>
      <c r="P511" s="43"/>
      <c r="Q511" s="43"/>
      <c r="R511" s="43"/>
      <c r="S511" s="59"/>
    </row>
    <row r="512" spans="4:19" x14ac:dyDescent="0.25">
      <c r="D512" s="29"/>
      <c r="E512" s="43"/>
      <c r="F512" s="43"/>
      <c r="G512" s="43"/>
      <c r="H512" s="43"/>
      <c r="I512" s="43"/>
      <c r="J512" s="43"/>
      <c r="K512" s="43"/>
      <c r="L512" s="43"/>
      <c r="M512" s="43"/>
      <c r="N512" s="43"/>
      <c r="O512" s="43"/>
      <c r="P512" s="43"/>
      <c r="Q512" s="43"/>
      <c r="R512" s="43"/>
      <c r="S512" s="59"/>
    </row>
    <row r="513" spans="4:19" x14ac:dyDescent="0.25">
      <c r="D513" s="29"/>
      <c r="E513" s="43"/>
      <c r="F513" s="43"/>
      <c r="G513" s="43"/>
      <c r="H513" s="43"/>
      <c r="I513" s="43"/>
      <c r="J513" s="43"/>
      <c r="K513" s="43"/>
      <c r="L513" s="43"/>
      <c r="M513" s="43"/>
      <c r="N513" s="43"/>
      <c r="O513" s="43"/>
      <c r="P513" s="43"/>
      <c r="Q513" s="43"/>
      <c r="R513" s="43"/>
      <c r="S513" s="59"/>
    </row>
    <row r="514" spans="4:19" x14ac:dyDescent="0.25">
      <c r="D514" s="29"/>
      <c r="E514" s="43"/>
      <c r="F514" s="43"/>
      <c r="G514" s="43"/>
      <c r="H514" s="43"/>
      <c r="I514" s="43"/>
      <c r="J514" s="43"/>
      <c r="K514" s="43"/>
      <c r="L514" s="43"/>
      <c r="M514" s="43"/>
      <c r="N514" s="43"/>
      <c r="O514" s="43"/>
      <c r="P514" s="43"/>
      <c r="Q514" s="43"/>
      <c r="R514" s="43"/>
      <c r="S514" s="59"/>
    </row>
    <row r="515" spans="4:19" x14ac:dyDescent="0.25">
      <c r="D515" s="29"/>
      <c r="E515" s="43"/>
      <c r="F515" s="43"/>
      <c r="G515" s="43"/>
      <c r="H515" s="43"/>
      <c r="I515" s="43"/>
      <c r="J515" s="43"/>
      <c r="K515" s="43"/>
      <c r="L515" s="43"/>
      <c r="M515" s="43"/>
      <c r="N515" s="43"/>
      <c r="O515" s="43"/>
      <c r="P515" s="43"/>
      <c r="Q515" s="43"/>
      <c r="R515" s="43"/>
      <c r="S515" s="59"/>
    </row>
    <row r="516" spans="4:19" x14ac:dyDescent="0.25">
      <c r="D516" s="29"/>
      <c r="E516" s="43"/>
      <c r="F516" s="43"/>
      <c r="G516" s="43"/>
      <c r="H516" s="43"/>
      <c r="I516" s="43"/>
      <c r="J516" s="43"/>
      <c r="K516" s="43"/>
      <c r="L516" s="43"/>
      <c r="M516" s="43"/>
      <c r="N516" s="43"/>
      <c r="O516" s="43"/>
      <c r="P516" s="43"/>
      <c r="Q516" s="43"/>
      <c r="R516" s="43"/>
      <c r="S516" s="59"/>
    </row>
    <row r="517" spans="4:19" x14ac:dyDescent="0.25">
      <c r="D517" s="29"/>
      <c r="E517" s="43"/>
      <c r="F517" s="43"/>
      <c r="G517" s="43"/>
      <c r="H517" s="43"/>
      <c r="I517" s="43"/>
      <c r="J517" s="43"/>
      <c r="K517" s="43"/>
      <c r="L517" s="43"/>
      <c r="M517" s="43"/>
      <c r="N517" s="43"/>
      <c r="O517" s="43"/>
      <c r="P517" s="43"/>
      <c r="Q517" s="43"/>
      <c r="R517" s="43"/>
      <c r="S517" s="59"/>
    </row>
    <row r="518" spans="4:19" x14ac:dyDescent="0.25">
      <c r="D518" s="29"/>
      <c r="E518" s="43"/>
      <c r="F518" s="43"/>
      <c r="G518" s="43"/>
      <c r="H518" s="43"/>
      <c r="I518" s="43"/>
      <c r="J518" s="43"/>
      <c r="K518" s="43"/>
      <c r="L518" s="43"/>
      <c r="M518" s="43"/>
      <c r="N518" s="43"/>
      <c r="O518" s="43"/>
      <c r="P518" s="43"/>
      <c r="Q518" s="43"/>
      <c r="R518" s="43"/>
      <c r="S518" s="59"/>
    </row>
    <row r="519" spans="4:19" x14ac:dyDescent="0.25">
      <c r="D519" s="29"/>
      <c r="E519" s="43"/>
      <c r="F519" s="43"/>
      <c r="G519" s="43"/>
      <c r="H519" s="43"/>
      <c r="I519" s="43"/>
      <c r="J519" s="43"/>
      <c r="K519" s="43"/>
      <c r="L519" s="43"/>
      <c r="M519" s="43"/>
      <c r="N519" s="43"/>
      <c r="O519" s="43"/>
      <c r="P519" s="43"/>
      <c r="Q519" s="43"/>
      <c r="R519" s="43"/>
      <c r="S519" s="59"/>
    </row>
    <row r="520" spans="4:19" x14ac:dyDescent="0.25">
      <c r="D520" s="29"/>
      <c r="E520" s="43"/>
      <c r="F520" s="43"/>
      <c r="G520" s="43"/>
      <c r="H520" s="43"/>
      <c r="I520" s="43"/>
      <c r="J520" s="43"/>
      <c r="K520" s="43"/>
      <c r="L520" s="43"/>
      <c r="M520" s="43"/>
      <c r="N520" s="43"/>
      <c r="O520" s="43"/>
      <c r="P520" s="43"/>
      <c r="Q520" s="43"/>
      <c r="R520" s="43"/>
      <c r="S520" s="59"/>
    </row>
    <row r="521" spans="4:19" x14ac:dyDescent="0.25">
      <c r="D521" s="29"/>
      <c r="E521" s="43"/>
      <c r="F521" s="43"/>
      <c r="G521" s="43"/>
      <c r="H521" s="43"/>
      <c r="I521" s="43"/>
      <c r="J521" s="43"/>
      <c r="K521" s="43"/>
      <c r="L521" s="43"/>
      <c r="M521" s="43"/>
      <c r="N521" s="43"/>
      <c r="O521" s="43"/>
      <c r="P521" s="43"/>
      <c r="Q521" s="43"/>
      <c r="R521" s="43"/>
      <c r="S521" s="59"/>
    </row>
    <row r="522" spans="4:19" x14ac:dyDescent="0.25">
      <c r="D522" s="29"/>
      <c r="E522" s="43"/>
      <c r="F522" s="43"/>
      <c r="G522" s="43"/>
      <c r="H522" s="43"/>
      <c r="I522" s="43"/>
      <c r="J522" s="43"/>
      <c r="K522" s="43"/>
      <c r="L522" s="43"/>
      <c r="M522" s="43"/>
      <c r="N522" s="43"/>
      <c r="O522" s="43"/>
      <c r="P522" s="43"/>
      <c r="Q522" s="43"/>
      <c r="R522" s="43"/>
      <c r="S522" s="59"/>
    </row>
    <row r="523" spans="4:19" x14ac:dyDescent="0.25">
      <c r="D523" s="29"/>
      <c r="E523" s="43"/>
      <c r="F523" s="43"/>
      <c r="G523" s="43"/>
      <c r="H523" s="43"/>
      <c r="I523" s="43"/>
      <c r="J523" s="43"/>
      <c r="K523" s="43"/>
      <c r="L523" s="43"/>
      <c r="M523" s="43"/>
      <c r="N523" s="43"/>
      <c r="O523" s="43"/>
      <c r="P523" s="43"/>
      <c r="Q523" s="43"/>
      <c r="R523" s="43"/>
      <c r="S523" s="59"/>
    </row>
    <row r="524" spans="4:19" x14ac:dyDescent="0.25">
      <c r="D524" s="29"/>
      <c r="E524" s="43"/>
      <c r="F524" s="43"/>
      <c r="G524" s="43"/>
      <c r="H524" s="43"/>
      <c r="I524" s="43"/>
      <c r="J524" s="43"/>
      <c r="K524" s="43"/>
      <c r="L524" s="43"/>
      <c r="M524" s="43"/>
      <c r="N524" s="43"/>
      <c r="O524" s="43"/>
      <c r="P524" s="43"/>
      <c r="Q524" s="43"/>
      <c r="R524" s="43"/>
      <c r="S524" s="59"/>
    </row>
    <row r="525" spans="4:19" x14ac:dyDescent="0.25">
      <c r="D525" s="29"/>
      <c r="E525" s="43"/>
      <c r="F525" s="43"/>
      <c r="G525" s="43"/>
      <c r="H525" s="43"/>
      <c r="I525" s="43"/>
      <c r="J525" s="43"/>
      <c r="K525" s="43"/>
      <c r="L525" s="43"/>
      <c r="M525" s="43"/>
      <c r="N525" s="43"/>
      <c r="O525" s="43"/>
      <c r="P525" s="43"/>
      <c r="Q525" s="43"/>
      <c r="R525" s="43"/>
      <c r="S525" s="59"/>
    </row>
    <row r="526" spans="4:19" x14ac:dyDescent="0.25">
      <c r="D526" s="29"/>
      <c r="E526" s="43"/>
      <c r="F526" s="43"/>
      <c r="G526" s="43"/>
      <c r="H526" s="43"/>
      <c r="I526" s="43"/>
      <c r="J526" s="43"/>
      <c r="K526" s="43"/>
      <c r="L526" s="43"/>
      <c r="M526" s="43"/>
      <c r="N526" s="43"/>
      <c r="O526" s="43"/>
      <c r="P526" s="43"/>
      <c r="Q526" s="43"/>
      <c r="R526" s="43"/>
      <c r="S526" s="59"/>
    </row>
    <row r="527" spans="4:19" x14ac:dyDescent="0.25">
      <c r="D527" s="29"/>
      <c r="E527" s="43"/>
      <c r="F527" s="43"/>
      <c r="G527" s="43"/>
      <c r="H527" s="43"/>
      <c r="I527" s="43"/>
      <c r="J527" s="43"/>
      <c r="K527" s="43"/>
      <c r="L527" s="43"/>
      <c r="M527" s="43"/>
      <c r="N527" s="43"/>
      <c r="O527" s="43"/>
      <c r="P527" s="43"/>
      <c r="Q527" s="43"/>
      <c r="R527" s="43"/>
      <c r="S527" s="59"/>
    </row>
    <row r="528" spans="4:19" x14ac:dyDescent="0.25">
      <c r="D528" s="29"/>
      <c r="E528" s="43"/>
      <c r="F528" s="43"/>
      <c r="G528" s="43"/>
      <c r="H528" s="43"/>
      <c r="I528" s="43"/>
      <c r="J528" s="43"/>
      <c r="K528" s="43"/>
      <c r="L528" s="43"/>
      <c r="M528" s="43"/>
      <c r="N528" s="43"/>
      <c r="O528" s="43"/>
      <c r="P528" s="43"/>
      <c r="Q528" s="43"/>
      <c r="R528" s="43"/>
      <c r="S528" s="59"/>
    </row>
    <row r="529" spans="4:19" x14ac:dyDescent="0.25">
      <c r="D529" s="29"/>
      <c r="E529" s="43"/>
      <c r="F529" s="43"/>
      <c r="G529" s="43"/>
      <c r="H529" s="43"/>
      <c r="I529" s="43"/>
      <c r="J529" s="43"/>
      <c r="K529" s="43"/>
      <c r="L529" s="43"/>
      <c r="M529" s="43"/>
      <c r="N529" s="43"/>
      <c r="O529" s="43"/>
      <c r="P529" s="43"/>
      <c r="Q529" s="43"/>
      <c r="R529" s="43"/>
      <c r="S529" s="59"/>
    </row>
    <row r="530" spans="4:19" x14ac:dyDescent="0.25">
      <c r="D530" s="29"/>
      <c r="E530" s="43"/>
      <c r="F530" s="43"/>
      <c r="G530" s="43"/>
      <c r="H530" s="43"/>
      <c r="I530" s="43"/>
      <c r="J530" s="43"/>
      <c r="K530" s="43"/>
      <c r="L530" s="43"/>
      <c r="M530" s="43"/>
      <c r="N530" s="43"/>
      <c r="O530" s="43"/>
      <c r="P530" s="43"/>
      <c r="Q530" s="43"/>
      <c r="R530" s="43"/>
      <c r="S530" s="59"/>
    </row>
    <row r="531" spans="4:19" x14ac:dyDescent="0.25">
      <c r="D531" s="29"/>
      <c r="E531" s="43"/>
      <c r="F531" s="43"/>
      <c r="G531" s="43"/>
      <c r="H531" s="43"/>
      <c r="I531" s="43"/>
      <c r="J531" s="43"/>
      <c r="K531" s="43"/>
      <c r="L531" s="43"/>
      <c r="M531" s="43"/>
      <c r="N531" s="43"/>
      <c r="O531" s="43"/>
      <c r="P531" s="43"/>
      <c r="Q531" s="43"/>
      <c r="R531" s="43"/>
      <c r="S531" s="59"/>
    </row>
    <row r="532" spans="4:19" x14ac:dyDescent="0.25">
      <c r="D532" s="29"/>
      <c r="E532" s="43"/>
      <c r="F532" s="43"/>
      <c r="G532" s="43"/>
      <c r="H532" s="43"/>
      <c r="I532" s="43"/>
      <c r="J532" s="43"/>
      <c r="K532" s="43"/>
      <c r="L532" s="43"/>
      <c r="M532" s="43"/>
      <c r="N532" s="43"/>
      <c r="O532" s="43"/>
      <c r="P532" s="43"/>
      <c r="Q532" s="43"/>
      <c r="R532" s="43"/>
      <c r="S532" s="59"/>
    </row>
    <row r="533" spans="4:19" x14ac:dyDescent="0.25">
      <c r="D533" s="29"/>
      <c r="E533" s="43"/>
      <c r="F533" s="43"/>
      <c r="G533" s="43"/>
      <c r="H533" s="43"/>
      <c r="I533" s="43"/>
      <c r="J533" s="43"/>
      <c r="K533" s="43"/>
      <c r="L533" s="43"/>
      <c r="M533" s="43"/>
      <c r="N533" s="43"/>
      <c r="O533" s="43"/>
      <c r="P533" s="43"/>
      <c r="Q533" s="43"/>
      <c r="R533" s="43"/>
      <c r="S533" s="59"/>
    </row>
    <row r="534" spans="4:19" x14ac:dyDescent="0.25">
      <c r="D534" s="29"/>
      <c r="E534" s="43"/>
      <c r="F534" s="43"/>
      <c r="G534" s="43"/>
      <c r="H534" s="43"/>
      <c r="I534" s="43"/>
      <c r="J534" s="43"/>
      <c r="K534" s="43"/>
      <c r="L534" s="43"/>
      <c r="M534" s="43"/>
      <c r="N534" s="43"/>
      <c r="O534" s="43"/>
      <c r="P534" s="43"/>
      <c r="Q534" s="43"/>
      <c r="R534" s="43"/>
      <c r="S534" s="59"/>
    </row>
    <row r="535" spans="4:19" x14ac:dyDescent="0.25">
      <c r="D535" s="29"/>
      <c r="E535" s="43"/>
      <c r="F535" s="43"/>
      <c r="G535" s="43"/>
      <c r="H535" s="43"/>
      <c r="I535" s="43"/>
      <c r="J535" s="43"/>
      <c r="K535" s="43"/>
      <c r="L535" s="43"/>
      <c r="M535" s="43"/>
      <c r="N535" s="43"/>
      <c r="O535" s="43"/>
      <c r="P535" s="43"/>
      <c r="Q535" s="43"/>
      <c r="R535" s="43"/>
      <c r="S535" s="59"/>
    </row>
    <row r="536" spans="4:19" x14ac:dyDescent="0.25">
      <c r="D536" s="29"/>
      <c r="E536" s="43"/>
      <c r="F536" s="43"/>
      <c r="G536" s="43"/>
      <c r="H536" s="43"/>
      <c r="I536" s="43"/>
      <c r="J536" s="43"/>
      <c r="K536" s="43"/>
      <c r="L536" s="43"/>
      <c r="M536" s="43"/>
      <c r="N536" s="43"/>
      <c r="O536" s="43"/>
      <c r="P536" s="43"/>
      <c r="Q536" s="43"/>
      <c r="R536" s="43"/>
      <c r="S536" s="59"/>
    </row>
    <row r="537" spans="4:19" x14ac:dyDescent="0.25">
      <c r="D537" s="29"/>
      <c r="E537" s="43"/>
      <c r="F537" s="43"/>
      <c r="G537" s="43"/>
      <c r="H537" s="43"/>
      <c r="I537" s="43"/>
      <c r="J537" s="43"/>
      <c r="K537" s="43"/>
      <c r="L537" s="43"/>
      <c r="M537" s="43"/>
      <c r="N537" s="43"/>
      <c r="O537" s="43"/>
      <c r="P537" s="43"/>
      <c r="Q537" s="43"/>
      <c r="R537" s="43"/>
      <c r="S537" s="59"/>
    </row>
    <row r="538" spans="4:19" x14ac:dyDescent="0.25">
      <c r="D538" s="29"/>
      <c r="E538" s="43"/>
      <c r="F538" s="43"/>
      <c r="G538" s="43"/>
      <c r="H538" s="43"/>
      <c r="I538" s="43"/>
      <c r="J538" s="43"/>
      <c r="K538" s="43"/>
      <c r="L538" s="43"/>
      <c r="M538" s="43"/>
      <c r="N538" s="43"/>
      <c r="O538" s="43"/>
      <c r="P538" s="43"/>
      <c r="Q538" s="43"/>
      <c r="R538" s="43"/>
      <c r="S538" s="59"/>
    </row>
    <row r="539" spans="4:19" x14ac:dyDescent="0.25">
      <c r="D539" s="29"/>
      <c r="E539" s="43"/>
      <c r="F539" s="43"/>
      <c r="G539" s="43"/>
      <c r="H539" s="43"/>
      <c r="I539" s="43"/>
      <c r="J539" s="43"/>
      <c r="K539" s="43"/>
      <c r="L539" s="43"/>
      <c r="M539" s="43"/>
      <c r="N539" s="43"/>
      <c r="O539" s="43"/>
      <c r="P539" s="43"/>
      <c r="Q539" s="43"/>
      <c r="R539" s="43"/>
      <c r="S539" s="59"/>
    </row>
    <row r="540" spans="4:19" x14ac:dyDescent="0.25">
      <c r="D540" s="29"/>
      <c r="E540" s="43"/>
      <c r="F540" s="43"/>
      <c r="G540" s="43"/>
      <c r="H540" s="43"/>
      <c r="I540" s="43"/>
      <c r="J540" s="43"/>
      <c r="K540" s="43"/>
      <c r="L540" s="43"/>
      <c r="M540" s="43"/>
      <c r="N540" s="43"/>
      <c r="O540" s="43"/>
      <c r="P540" s="43"/>
      <c r="Q540" s="43"/>
      <c r="R540" s="43"/>
      <c r="S540" s="59"/>
    </row>
    <row r="541" spans="4:19" x14ac:dyDescent="0.25">
      <c r="D541" s="29"/>
      <c r="E541" s="43"/>
      <c r="F541" s="43"/>
      <c r="G541" s="43"/>
      <c r="H541" s="43"/>
      <c r="I541" s="43"/>
      <c r="J541" s="43"/>
      <c r="K541" s="43"/>
      <c r="L541" s="43"/>
      <c r="M541" s="43"/>
      <c r="N541" s="43"/>
      <c r="O541" s="43"/>
      <c r="P541" s="43"/>
      <c r="Q541" s="43"/>
      <c r="R541" s="43"/>
      <c r="S541" s="59"/>
    </row>
    <row r="542" spans="4:19" x14ac:dyDescent="0.25">
      <c r="D542" s="29"/>
      <c r="E542" s="43"/>
      <c r="F542" s="43"/>
      <c r="G542" s="43"/>
      <c r="H542" s="43"/>
      <c r="I542" s="43"/>
      <c r="J542" s="43"/>
      <c r="K542" s="43"/>
      <c r="L542" s="43"/>
      <c r="M542" s="43"/>
      <c r="N542" s="43"/>
      <c r="O542" s="43"/>
      <c r="P542" s="43"/>
      <c r="Q542" s="43"/>
      <c r="R542" s="43"/>
      <c r="S542" s="59"/>
    </row>
    <row r="543" spans="4:19" x14ac:dyDescent="0.25">
      <c r="D543" s="29"/>
      <c r="E543" s="43"/>
      <c r="F543" s="43"/>
      <c r="G543" s="43"/>
      <c r="H543" s="43"/>
      <c r="I543" s="43"/>
      <c r="J543" s="43"/>
      <c r="K543" s="43"/>
      <c r="L543" s="43"/>
      <c r="M543" s="43"/>
      <c r="N543" s="43"/>
      <c r="O543" s="43"/>
      <c r="P543" s="43"/>
      <c r="Q543" s="43"/>
      <c r="R543" s="43"/>
      <c r="S543" s="59"/>
    </row>
    <row r="544" spans="4:19" x14ac:dyDescent="0.25">
      <c r="D544" s="29"/>
      <c r="E544" s="43"/>
      <c r="F544" s="43"/>
      <c r="G544" s="43"/>
      <c r="H544" s="43"/>
      <c r="I544" s="43"/>
      <c r="J544" s="43"/>
      <c r="K544" s="43"/>
      <c r="L544" s="43"/>
      <c r="M544" s="43"/>
      <c r="N544" s="43"/>
      <c r="O544" s="43"/>
      <c r="P544" s="43"/>
      <c r="Q544" s="43"/>
      <c r="R544" s="43"/>
      <c r="S544" s="59"/>
    </row>
    <row r="545" spans="4:19" x14ac:dyDescent="0.25">
      <c r="D545" s="29"/>
      <c r="E545" s="43"/>
      <c r="F545" s="43"/>
      <c r="G545" s="43"/>
      <c r="H545" s="43"/>
      <c r="I545" s="43"/>
      <c r="J545" s="43"/>
      <c r="K545" s="43"/>
      <c r="L545" s="43"/>
      <c r="M545" s="43"/>
      <c r="N545" s="43"/>
      <c r="O545" s="43"/>
      <c r="P545" s="43"/>
      <c r="Q545" s="43"/>
      <c r="R545" s="43"/>
      <c r="S545" s="59"/>
    </row>
    <row r="546" spans="4:19" x14ac:dyDescent="0.25">
      <c r="D546" s="29"/>
      <c r="E546" s="43"/>
      <c r="F546" s="43"/>
      <c r="G546" s="43"/>
      <c r="H546" s="43"/>
      <c r="I546" s="43"/>
      <c r="J546" s="43"/>
      <c r="K546" s="43"/>
      <c r="L546" s="43"/>
      <c r="M546" s="43"/>
      <c r="N546" s="43"/>
      <c r="O546" s="43"/>
      <c r="P546" s="43"/>
      <c r="Q546" s="43"/>
      <c r="R546" s="43"/>
      <c r="S546" s="59"/>
    </row>
    <row r="547" spans="4:19" x14ac:dyDescent="0.25">
      <c r="D547" s="29"/>
      <c r="E547" s="43"/>
      <c r="F547" s="43"/>
      <c r="G547" s="43"/>
      <c r="H547" s="43"/>
      <c r="I547" s="43"/>
      <c r="J547" s="43"/>
      <c r="K547" s="43"/>
      <c r="L547" s="43"/>
      <c r="M547" s="43"/>
      <c r="N547" s="43"/>
      <c r="O547" s="43"/>
      <c r="P547" s="43"/>
      <c r="Q547" s="43"/>
      <c r="R547" s="43"/>
      <c r="S547" s="59"/>
    </row>
    <row r="548" spans="4:19" x14ac:dyDescent="0.25">
      <c r="D548" s="29"/>
      <c r="E548" s="43"/>
      <c r="F548" s="43"/>
      <c r="G548" s="43"/>
      <c r="H548" s="43"/>
      <c r="I548" s="43"/>
      <c r="J548" s="43"/>
      <c r="K548" s="43"/>
      <c r="L548" s="43"/>
      <c r="M548" s="43"/>
      <c r="N548" s="43"/>
      <c r="O548" s="43"/>
      <c r="P548" s="43"/>
      <c r="Q548" s="43"/>
      <c r="R548" s="43"/>
      <c r="S548" s="59"/>
    </row>
    <row r="549" spans="4:19" x14ac:dyDescent="0.25">
      <c r="D549" s="29"/>
      <c r="E549" s="43"/>
      <c r="F549" s="43"/>
      <c r="G549" s="43"/>
      <c r="H549" s="43"/>
      <c r="I549" s="43"/>
      <c r="J549" s="43"/>
      <c r="K549" s="43"/>
      <c r="L549" s="43"/>
      <c r="M549" s="43"/>
      <c r="N549" s="43"/>
      <c r="O549" s="43"/>
      <c r="P549" s="43"/>
      <c r="Q549" s="43"/>
      <c r="R549" s="43"/>
      <c r="S549" s="59"/>
    </row>
    <row r="550" spans="4:19" x14ac:dyDescent="0.25">
      <c r="D550" s="29"/>
      <c r="E550" s="43"/>
      <c r="F550" s="43"/>
      <c r="G550" s="43"/>
      <c r="H550" s="43"/>
      <c r="I550" s="43"/>
      <c r="J550" s="43"/>
      <c r="K550" s="43"/>
      <c r="L550" s="43"/>
      <c r="M550" s="43"/>
      <c r="N550" s="43"/>
      <c r="O550" s="43"/>
      <c r="P550" s="43"/>
      <c r="Q550" s="43"/>
      <c r="R550" s="43"/>
      <c r="S550" s="59"/>
    </row>
    <row r="551" spans="4:19" x14ac:dyDescent="0.25">
      <c r="D551" s="29"/>
      <c r="E551" s="43"/>
      <c r="F551" s="43"/>
      <c r="G551" s="43"/>
      <c r="H551" s="43"/>
      <c r="I551" s="43"/>
      <c r="J551" s="43"/>
      <c r="K551" s="43"/>
      <c r="L551" s="43"/>
      <c r="M551" s="43"/>
      <c r="N551" s="43"/>
      <c r="O551" s="43"/>
      <c r="P551" s="43"/>
      <c r="Q551" s="43"/>
      <c r="R551" s="43"/>
      <c r="S551" s="59"/>
    </row>
    <row r="552" spans="4:19" x14ac:dyDescent="0.25">
      <c r="D552" s="29"/>
      <c r="E552" s="43"/>
      <c r="F552" s="43"/>
      <c r="G552" s="43"/>
      <c r="H552" s="43"/>
      <c r="I552" s="43"/>
      <c r="J552" s="43"/>
      <c r="K552" s="43"/>
      <c r="L552" s="43"/>
      <c r="M552" s="43"/>
      <c r="N552" s="43"/>
      <c r="O552" s="43"/>
      <c r="P552" s="43"/>
      <c r="Q552" s="43"/>
      <c r="R552" s="43"/>
      <c r="S552" s="59"/>
    </row>
    <row r="553" spans="4:19" x14ac:dyDescent="0.25">
      <c r="D553" s="29"/>
      <c r="E553" s="43"/>
      <c r="F553" s="43"/>
      <c r="G553" s="43"/>
      <c r="H553" s="43"/>
      <c r="I553" s="43"/>
      <c r="J553" s="43"/>
      <c r="K553" s="43"/>
      <c r="L553" s="43"/>
      <c r="M553" s="43"/>
      <c r="N553" s="43"/>
      <c r="O553" s="43"/>
      <c r="P553" s="43"/>
      <c r="Q553" s="43"/>
      <c r="R553" s="43"/>
      <c r="S553" s="59"/>
    </row>
    <row r="554" spans="4:19" x14ac:dyDescent="0.25">
      <c r="D554" s="29"/>
      <c r="E554" s="43"/>
      <c r="F554" s="43"/>
      <c r="G554" s="43"/>
      <c r="H554" s="43"/>
      <c r="I554" s="43"/>
      <c r="J554" s="43"/>
      <c r="K554" s="43"/>
      <c r="L554" s="43"/>
      <c r="M554" s="43"/>
      <c r="N554" s="43"/>
      <c r="O554" s="43"/>
      <c r="P554" s="43"/>
      <c r="Q554" s="43"/>
      <c r="R554" s="43"/>
      <c r="S554" s="59"/>
    </row>
    <row r="555" spans="4:19" x14ac:dyDescent="0.25">
      <c r="D555" s="29"/>
      <c r="E555" s="43"/>
      <c r="F555" s="43"/>
      <c r="G555" s="43"/>
      <c r="H555" s="43"/>
      <c r="I555" s="43"/>
      <c r="J555" s="43"/>
      <c r="K555" s="43"/>
      <c r="L555" s="43"/>
      <c r="M555" s="43"/>
      <c r="N555" s="43"/>
      <c r="O555" s="43"/>
      <c r="P555" s="43"/>
      <c r="Q555" s="43"/>
      <c r="R555" s="43"/>
      <c r="S555" s="59"/>
    </row>
    <row r="556" spans="4:19" x14ac:dyDescent="0.25">
      <c r="D556" s="29"/>
      <c r="E556" s="43"/>
      <c r="F556" s="43"/>
      <c r="G556" s="43"/>
      <c r="H556" s="43"/>
      <c r="I556" s="43"/>
      <c r="J556" s="43"/>
      <c r="K556" s="43"/>
      <c r="L556" s="43"/>
      <c r="M556" s="43"/>
      <c r="N556" s="43"/>
      <c r="O556" s="43"/>
      <c r="P556" s="43"/>
      <c r="Q556" s="43"/>
      <c r="R556" s="43"/>
      <c r="S556" s="59"/>
    </row>
    <row r="557" spans="4:19" x14ac:dyDescent="0.25">
      <c r="D557" s="29"/>
      <c r="E557" s="43"/>
      <c r="F557" s="43"/>
      <c r="G557" s="43"/>
      <c r="H557" s="43"/>
      <c r="I557" s="43"/>
      <c r="J557" s="43"/>
      <c r="K557" s="43"/>
      <c r="L557" s="43"/>
      <c r="M557" s="43"/>
      <c r="N557" s="43"/>
      <c r="O557" s="43"/>
      <c r="P557" s="43"/>
      <c r="Q557" s="43"/>
      <c r="R557" s="43"/>
      <c r="S557" s="59"/>
    </row>
    <row r="558" spans="4:19" x14ac:dyDescent="0.25">
      <c r="D558" s="29"/>
      <c r="E558" s="43"/>
      <c r="F558" s="43"/>
      <c r="G558" s="43"/>
      <c r="H558" s="43"/>
      <c r="I558" s="43"/>
      <c r="J558" s="43"/>
      <c r="K558" s="43"/>
      <c r="L558" s="43"/>
      <c r="M558" s="43"/>
      <c r="N558" s="43"/>
      <c r="O558" s="43"/>
      <c r="P558" s="43"/>
      <c r="Q558" s="43"/>
      <c r="R558" s="43"/>
      <c r="S558" s="59"/>
    </row>
    <row r="559" spans="4:19" x14ac:dyDescent="0.25">
      <c r="D559" s="29"/>
      <c r="E559" s="43"/>
      <c r="F559" s="43"/>
      <c r="G559" s="43"/>
      <c r="H559" s="43"/>
      <c r="I559" s="43"/>
      <c r="J559" s="43"/>
      <c r="K559" s="43"/>
      <c r="L559" s="43"/>
      <c r="M559" s="43"/>
      <c r="N559" s="43"/>
      <c r="O559" s="43"/>
      <c r="P559" s="43"/>
      <c r="Q559" s="43"/>
      <c r="R559" s="43"/>
      <c r="S559" s="59"/>
    </row>
    <row r="560" spans="4:19" x14ac:dyDescent="0.25">
      <c r="D560" s="29"/>
      <c r="E560" s="43"/>
      <c r="F560" s="43"/>
      <c r="G560" s="43"/>
      <c r="H560" s="43"/>
      <c r="I560" s="43"/>
      <c r="J560" s="43"/>
      <c r="K560" s="43"/>
      <c r="L560" s="43"/>
      <c r="M560" s="43"/>
      <c r="N560" s="43"/>
      <c r="O560" s="43"/>
      <c r="P560" s="43"/>
      <c r="Q560" s="43"/>
      <c r="R560" s="43"/>
      <c r="S560" s="59"/>
    </row>
    <row r="561" spans="4:19" x14ac:dyDescent="0.25">
      <c r="D561" s="29"/>
      <c r="E561" s="43"/>
      <c r="F561" s="43"/>
      <c r="G561" s="43"/>
      <c r="H561" s="43"/>
      <c r="I561" s="43"/>
      <c r="J561" s="43"/>
      <c r="K561" s="43"/>
      <c r="L561" s="43"/>
      <c r="M561" s="43"/>
      <c r="N561" s="43"/>
      <c r="O561" s="43"/>
      <c r="P561" s="43"/>
      <c r="Q561" s="43"/>
      <c r="R561" s="43"/>
      <c r="S561" s="59"/>
    </row>
    <row r="562" spans="4:19" x14ac:dyDescent="0.25">
      <c r="D562" s="29"/>
      <c r="E562" s="43"/>
      <c r="F562" s="43"/>
      <c r="G562" s="43"/>
      <c r="H562" s="43"/>
      <c r="I562" s="43"/>
      <c r="J562" s="43"/>
      <c r="K562" s="43"/>
      <c r="L562" s="43"/>
      <c r="M562" s="43"/>
      <c r="N562" s="43"/>
      <c r="O562" s="43"/>
      <c r="P562" s="43"/>
      <c r="Q562" s="43"/>
      <c r="R562" s="43"/>
      <c r="S562" s="59"/>
    </row>
    <row r="563" spans="4:19" x14ac:dyDescent="0.25">
      <c r="D563" s="29"/>
      <c r="E563" s="43"/>
      <c r="F563" s="43"/>
      <c r="G563" s="43"/>
      <c r="H563" s="43"/>
      <c r="I563" s="43"/>
      <c r="J563" s="43"/>
      <c r="K563" s="43"/>
      <c r="L563" s="43"/>
      <c r="M563" s="43"/>
      <c r="N563" s="43"/>
      <c r="O563" s="43"/>
      <c r="P563" s="43"/>
      <c r="Q563" s="43"/>
      <c r="R563" s="43"/>
      <c r="S563" s="59"/>
    </row>
    <row r="564" spans="4:19" x14ac:dyDescent="0.25">
      <c r="D564" s="29"/>
      <c r="E564" s="43"/>
      <c r="F564" s="43"/>
      <c r="G564" s="43"/>
      <c r="H564" s="43"/>
      <c r="I564" s="43"/>
      <c r="J564" s="43"/>
      <c r="K564" s="43"/>
      <c r="L564" s="43"/>
      <c r="M564" s="43"/>
      <c r="N564" s="43"/>
      <c r="O564" s="43"/>
      <c r="P564" s="43"/>
      <c r="Q564" s="43"/>
      <c r="R564" s="43"/>
      <c r="S564" s="59"/>
    </row>
    <row r="565" spans="4:19" x14ac:dyDescent="0.25">
      <c r="D565" s="29"/>
      <c r="E565" s="43"/>
      <c r="F565" s="43"/>
      <c r="G565" s="43"/>
      <c r="H565" s="43"/>
      <c r="I565" s="43"/>
      <c r="J565" s="43"/>
      <c r="K565" s="43"/>
      <c r="L565" s="43"/>
      <c r="M565" s="43"/>
      <c r="N565" s="43"/>
      <c r="O565" s="43"/>
      <c r="P565" s="43"/>
      <c r="Q565" s="43"/>
      <c r="R565" s="43"/>
      <c r="S565" s="59"/>
    </row>
    <row r="566" spans="4:19" x14ac:dyDescent="0.25">
      <c r="D566" s="29"/>
      <c r="E566" s="43"/>
      <c r="F566" s="43"/>
      <c r="G566" s="43"/>
      <c r="H566" s="43"/>
      <c r="I566" s="43"/>
      <c r="J566" s="43"/>
      <c r="K566" s="43"/>
      <c r="L566" s="43"/>
      <c r="M566" s="43"/>
      <c r="N566" s="43"/>
      <c r="O566" s="43"/>
      <c r="P566" s="43"/>
      <c r="Q566" s="43"/>
      <c r="R566" s="43"/>
      <c r="S566" s="59"/>
    </row>
    <row r="567" spans="4:19" x14ac:dyDescent="0.25">
      <c r="D567" s="29"/>
      <c r="E567" s="43"/>
      <c r="F567" s="43"/>
      <c r="G567" s="43"/>
      <c r="H567" s="43"/>
      <c r="I567" s="43"/>
      <c r="J567" s="43"/>
      <c r="K567" s="43"/>
      <c r="L567" s="43"/>
      <c r="M567" s="43"/>
      <c r="N567" s="43"/>
      <c r="O567" s="43"/>
      <c r="P567" s="43"/>
      <c r="Q567" s="43"/>
      <c r="R567" s="43"/>
      <c r="S567" s="59"/>
    </row>
    <row r="568" spans="4:19" x14ac:dyDescent="0.25">
      <c r="D568" s="29"/>
      <c r="E568" s="43"/>
      <c r="F568" s="43"/>
      <c r="G568" s="43"/>
      <c r="H568" s="43"/>
      <c r="I568" s="43"/>
      <c r="J568" s="43"/>
      <c r="K568" s="43"/>
      <c r="L568" s="43"/>
      <c r="M568" s="43"/>
      <c r="N568" s="43"/>
      <c r="O568" s="43"/>
      <c r="P568" s="43"/>
      <c r="Q568" s="43"/>
      <c r="R568" s="43"/>
      <c r="S568" s="59"/>
    </row>
    <row r="569" spans="4:19" x14ac:dyDescent="0.25">
      <c r="D569" s="29"/>
      <c r="E569" s="43"/>
      <c r="F569" s="43"/>
      <c r="G569" s="43"/>
      <c r="H569" s="43"/>
      <c r="I569" s="43"/>
      <c r="J569" s="43"/>
      <c r="K569" s="43"/>
      <c r="L569" s="43"/>
      <c r="M569" s="43"/>
      <c r="N569" s="43"/>
      <c r="O569" s="43"/>
      <c r="P569" s="43"/>
      <c r="Q569" s="43"/>
      <c r="R569" s="43"/>
      <c r="S569" s="59"/>
    </row>
    <row r="570" spans="4:19" x14ac:dyDescent="0.25">
      <c r="D570" s="29"/>
      <c r="E570" s="43"/>
      <c r="F570" s="43"/>
      <c r="G570" s="43"/>
      <c r="H570" s="43"/>
      <c r="I570" s="43"/>
      <c r="J570" s="43"/>
      <c r="K570" s="43"/>
      <c r="L570" s="43"/>
      <c r="M570" s="43"/>
      <c r="N570" s="43"/>
      <c r="O570" s="43"/>
      <c r="P570" s="43"/>
      <c r="Q570" s="43"/>
      <c r="R570" s="43"/>
      <c r="S570" s="59"/>
    </row>
    <row r="571" spans="4:19" x14ac:dyDescent="0.25">
      <c r="D571" s="29"/>
      <c r="E571" s="43"/>
      <c r="F571" s="43"/>
      <c r="G571" s="43"/>
      <c r="H571" s="43"/>
      <c r="I571" s="43"/>
      <c r="J571" s="43"/>
      <c r="K571" s="43"/>
      <c r="L571" s="43"/>
      <c r="M571" s="43"/>
      <c r="N571" s="43"/>
      <c r="O571" s="43"/>
      <c r="P571" s="43"/>
      <c r="Q571" s="43"/>
      <c r="R571" s="43"/>
      <c r="S571" s="59"/>
    </row>
    <row r="572" spans="4:19" x14ac:dyDescent="0.25">
      <c r="D572" s="29"/>
      <c r="E572" s="43"/>
      <c r="F572" s="43"/>
      <c r="G572" s="43"/>
      <c r="H572" s="43"/>
      <c r="I572" s="43"/>
      <c r="J572" s="43"/>
      <c r="K572" s="43"/>
      <c r="L572" s="43"/>
      <c r="M572" s="43"/>
      <c r="N572" s="43"/>
      <c r="O572" s="43"/>
      <c r="P572" s="43"/>
      <c r="Q572" s="43"/>
      <c r="R572" s="43"/>
      <c r="S572" s="59"/>
    </row>
    <row r="573" spans="4:19" x14ac:dyDescent="0.25">
      <c r="D573" s="29"/>
      <c r="E573" s="43"/>
      <c r="F573" s="43"/>
      <c r="G573" s="43"/>
      <c r="H573" s="43"/>
      <c r="I573" s="43"/>
      <c r="J573" s="43"/>
      <c r="K573" s="43"/>
      <c r="L573" s="43"/>
      <c r="M573" s="43"/>
      <c r="N573" s="43"/>
      <c r="O573" s="43"/>
      <c r="P573" s="43"/>
      <c r="Q573" s="43"/>
      <c r="R573" s="43"/>
      <c r="S573" s="59"/>
    </row>
    <row r="574" spans="4:19" x14ac:dyDescent="0.25">
      <c r="D574" s="29"/>
      <c r="E574" s="43"/>
      <c r="F574" s="43"/>
      <c r="G574" s="43"/>
      <c r="H574" s="43"/>
      <c r="I574" s="43"/>
      <c r="J574" s="43"/>
      <c r="K574" s="43"/>
      <c r="L574" s="43"/>
      <c r="M574" s="43"/>
      <c r="N574" s="43"/>
      <c r="O574" s="43"/>
      <c r="P574" s="43"/>
      <c r="Q574" s="43"/>
      <c r="R574" s="43"/>
      <c r="S574" s="59"/>
    </row>
    <row r="575" spans="4:19" x14ac:dyDescent="0.25">
      <c r="D575" s="29"/>
      <c r="E575" s="43"/>
      <c r="F575" s="43"/>
      <c r="G575" s="43"/>
      <c r="H575" s="43"/>
      <c r="I575" s="43"/>
      <c r="J575" s="43"/>
      <c r="K575" s="43"/>
      <c r="L575" s="43"/>
      <c r="M575" s="43"/>
      <c r="N575" s="43"/>
      <c r="O575" s="43"/>
      <c r="P575" s="43"/>
      <c r="Q575" s="43"/>
      <c r="R575" s="43"/>
      <c r="S575" s="59"/>
    </row>
    <row r="576" spans="4:19" x14ac:dyDescent="0.25">
      <c r="D576" s="29"/>
      <c r="E576" s="43"/>
      <c r="F576" s="43"/>
      <c r="G576" s="43"/>
      <c r="H576" s="43"/>
      <c r="I576" s="43"/>
      <c r="J576" s="43"/>
      <c r="K576" s="43"/>
      <c r="L576" s="43"/>
      <c r="M576" s="43"/>
      <c r="N576" s="43"/>
      <c r="O576" s="43"/>
      <c r="P576" s="43"/>
      <c r="Q576" s="43"/>
      <c r="R576" s="43"/>
      <c r="S576" s="59"/>
    </row>
    <row r="577" spans="4:19" x14ac:dyDescent="0.25">
      <c r="D577" s="29"/>
      <c r="E577" s="43"/>
      <c r="F577" s="43"/>
      <c r="G577" s="43"/>
      <c r="H577" s="43"/>
      <c r="I577" s="43"/>
      <c r="J577" s="43"/>
      <c r="K577" s="43"/>
      <c r="L577" s="43"/>
      <c r="M577" s="43"/>
      <c r="N577" s="43"/>
      <c r="O577" s="43"/>
      <c r="P577" s="43"/>
      <c r="Q577" s="43"/>
      <c r="R577" s="43"/>
      <c r="S577" s="59"/>
    </row>
    <row r="578" spans="4:19" x14ac:dyDescent="0.25">
      <c r="D578" s="29"/>
      <c r="E578" s="43"/>
      <c r="F578" s="43"/>
      <c r="G578" s="43"/>
      <c r="H578" s="43"/>
      <c r="I578" s="43"/>
      <c r="J578" s="43"/>
      <c r="K578" s="43"/>
      <c r="L578" s="43"/>
      <c r="M578" s="43"/>
      <c r="N578" s="43"/>
      <c r="O578" s="43"/>
      <c r="P578" s="43"/>
      <c r="Q578" s="43"/>
      <c r="R578" s="43"/>
      <c r="S578" s="59"/>
    </row>
    <row r="579" spans="4:19" x14ac:dyDescent="0.25">
      <c r="D579" s="29"/>
      <c r="E579" s="43"/>
      <c r="F579" s="43"/>
      <c r="G579" s="43"/>
      <c r="H579" s="43"/>
      <c r="I579" s="43"/>
      <c r="J579" s="43"/>
      <c r="K579" s="43"/>
      <c r="L579" s="43"/>
      <c r="M579" s="43"/>
      <c r="N579" s="43"/>
      <c r="O579" s="43"/>
      <c r="P579" s="43"/>
      <c r="Q579" s="43"/>
      <c r="R579" s="43"/>
      <c r="S579" s="59"/>
    </row>
    <row r="580" spans="4:19" x14ac:dyDescent="0.25">
      <c r="D580" s="29"/>
      <c r="E580" s="43"/>
      <c r="F580" s="43"/>
      <c r="G580" s="43"/>
      <c r="H580" s="43"/>
      <c r="I580" s="43"/>
      <c r="J580" s="43"/>
      <c r="K580" s="43"/>
      <c r="L580" s="43"/>
      <c r="M580" s="43"/>
      <c r="N580" s="43"/>
      <c r="O580" s="43"/>
      <c r="P580" s="43"/>
      <c r="Q580" s="43"/>
      <c r="R580" s="43"/>
      <c r="S580" s="59"/>
    </row>
    <row r="581" spans="4:19" x14ac:dyDescent="0.25">
      <c r="D581" s="29"/>
      <c r="E581" s="43"/>
      <c r="F581" s="43"/>
      <c r="G581" s="43"/>
      <c r="H581" s="43"/>
      <c r="I581" s="43"/>
      <c r="J581" s="43"/>
      <c r="K581" s="43"/>
      <c r="L581" s="43"/>
      <c r="M581" s="43"/>
      <c r="N581" s="43"/>
      <c r="O581" s="43"/>
      <c r="P581" s="43"/>
      <c r="Q581" s="43"/>
      <c r="R581" s="43"/>
      <c r="S581" s="59"/>
    </row>
    <row r="582" spans="4:19" x14ac:dyDescent="0.25">
      <c r="D582" s="29"/>
      <c r="E582" s="43"/>
      <c r="F582" s="43"/>
      <c r="G582" s="43"/>
      <c r="H582" s="43"/>
      <c r="I582" s="43"/>
      <c r="J582" s="43"/>
      <c r="K582" s="43"/>
      <c r="L582" s="43"/>
      <c r="M582" s="43"/>
      <c r="N582" s="43"/>
      <c r="O582" s="43"/>
      <c r="P582" s="43"/>
      <c r="Q582" s="43"/>
      <c r="R582" s="43"/>
      <c r="S582" s="59"/>
    </row>
    <row r="583" spans="4:19" x14ac:dyDescent="0.25">
      <c r="D583" s="29"/>
      <c r="E583" s="43"/>
      <c r="F583" s="43"/>
      <c r="G583" s="43"/>
      <c r="H583" s="43"/>
      <c r="I583" s="43"/>
      <c r="J583" s="43"/>
      <c r="K583" s="43"/>
      <c r="L583" s="43"/>
      <c r="M583" s="43"/>
      <c r="N583" s="43"/>
      <c r="O583" s="43"/>
      <c r="P583" s="43"/>
      <c r="Q583" s="43"/>
      <c r="R583" s="43"/>
      <c r="S583" s="59"/>
    </row>
    <row r="584" spans="4:19" x14ac:dyDescent="0.25">
      <c r="D584" s="29"/>
      <c r="E584" s="43"/>
      <c r="F584" s="43"/>
      <c r="G584" s="43"/>
      <c r="H584" s="43"/>
      <c r="I584" s="43"/>
      <c r="J584" s="43"/>
      <c r="K584" s="43"/>
      <c r="L584" s="43"/>
      <c r="M584" s="43"/>
      <c r="N584" s="43"/>
      <c r="O584" s="43"/>
      <c r="P584" s="43"/>
      <c r="Q584" s="43"/>
      <c r="R584" s="43"/>
      <c r="S584" s="59"/>
    </row>
    <row r="585" spans="4:19" x14ac:dyDescent="0.25">
      <c r="D585" s="29"/>
      <c r="E585" s="43"/>
      <c r="F585" s="43"/>
      <c r="G585" s="43"/>
      <c r="H585" s="43"/>
      <c r="I585" s="43"/>
      <c r="J585" s="43"/>
      <c r="K585" s="43"/>
      <c r="L585" s="43"/>
      <c r="M585" s="43"/>
      <c r="N585" s="43"/>
      <c r="O585" s="43"/>
      <c r="P585" s="43"/>
      <c r="Q585" s="43"/>
      <c r="R585" s="43"/>
      <c r="S585" s="59"/>
    </row>
    <row r="586" spans="4:19" x14ac:dyDescent="0.25">
      <c r="D586" s="29"/>
      <c r="E586" s="43"/>
      <c r="F586" s="43"/>
      <c r="G586" s="43"/>
      <c r="H586" s="43"/>
      <c r="I586" s="43"/>
      <c r="J586" s="43"/>
      <c r="K586" s="43"/>
      <c r="L586" s="43"/>
      <c r="M586" s="43"/>
      <c r="N586" s="43"/>
      <c r="O586" s="43"/>
      <c r="P586" s="43"/>
      <c r="Q586" s="43"/>
      <c r="R586" s="43"/>
      <c r="S586" s="59"/>
    </row>
    <row r="587" spans="4:19" x14ac:dyDescent="0.25">
      <c r="D587" s="29"/>
      <c r="E587" s="43"/>
      <c r="F587" s="43"/>
      <c r="G587" s="43"/>
      <c r="H587" s="43"/>
      <c r="I587" s="43"/>
      <c r="J587" s="43"/>
      <c r="K587" s="43"/>
      <c r="L587" s="43"/>
      <c r="M587" s="43"/>
      <c r="N587" s="43"/>
      <c r="O587" s="43"/>
      <c r="P587" s="43"/>
      <c r="Q587" s="43"/>
      <c r="R587" s="43"/>
      <c r="S587" s="59"/>
    </row>
    <row r="588" spans="4:19" x14ac:dyDescent="0.25">
      <c r="D588" s="29"/>
      <c r="E588" s="43"/>
      <c r="F588" s="43"/>
      <c r="G588" s="43"/>
      <c r="H588" s="43"/>
      <c r="I588" s="43"/>
      <c r="J588" s="43"/>
      <c r="K588" s="43"/>
      <c r="L588" s="43"/>
      <c r="M588" s="43"/>
      <c r="N588" s="43"/>
      <c r="O588" s="43"/>
      <c r="P588" s="43"/>
      <c r="Q588" s="43"/>
      <c r="R588" s="43"/>
      <c r="S588" s="59"/>
    </row>
    <row r="589" spans="4:19" x14ac:dyDescent="0.25">
      <c r="D589" s="29"/>
      <c r="E589" s="43"/>
      <c r="F589" s="43"/>
      <c r="G589" s="43"/>
      <c r="H589" s="43"/>
      <c r="I589" s="43"/>
      <c r="J589" s="43"/>
      <c r="K589" s="43"/>
      <c r="L589" s="43"/>
      <c r="M589" s="43"/>
      <c r="N589" s="43"/>
      <c r="O589" s="43"/>
      <c r="P589" s="43"/>
      <c r="Q589" s="43"/>
      <c r="R589" s="43"/>
      <c r="S589" s="59"/>
    </row>
    <row r="590" spans="4:19" x14ac:dyDescent="0.25">
      <c r="D590" s="29"/>
      <c r="E590" s="43"/>
      <c r="F590" s="43"/>
      <c r="G590" s="43"/>
      <c r="H590" s="43"/>
      <c r="I590" s="43"/>
      <c r="J590" s="43"/>
      <c r="K590" s="43"/>
      <c r="L590" s="43"/>
      <c r="M590" s="43"/>
      <c r="N590" s="43"/>
      <c r="O590" s="43"/>
      <c r="P590" s="43"/>
      <c r="Q590" s="43"/>
      <c r="R590" s="43"/>
      <c r="S590" s="59"/>
    </row>
    <row r="591" spans="4:19" x14ac:dyDescent="0.25">
      <c r="D591" s="29"/>
      <c r="E591" s="43"/>
      <c r="F591" s="43"/>
      <c r="G591" s="43"/>
      <c r="H591" s="43"/>
      <c r="I591" s="43"/>
      <c r="J591" s="43"/>
      <c r="K591" s="43"/>
      <c r="L591" s="43"/>
      <c r="M591" s="43"/>
      <c r="N591" s="43"/>
      <c r="O591" s="43"/>
      <c r="P591" s="43"/>
      <c r="Q591" s="43"/>
      <c r="R591" s="43"/>
      <c r="S591" s="59"/>
    </row>
    <row r="592" spans="4:19" x14ac:dyDescent="0.25">
      <c r="D592" s="29"/>
      <c r="E592" s="43"/>
      <c r="F592" s="43"/>
      <c r="G592" s="43"/>
      <c r="H592" s="43"/>
      <c r="I592" s="43"/>
      <c r="J592" s="43"/>
      <c r="K592" s="43"/>
      <c r="L592" s="43"/>
      <c r="M592" s="43"/>
      <c r="N592" s="43"/>
      <c r="O592" s="43"/>
      <c r="P592" s="43"/>
      <c r="Q592" s="43"/>
      <c r="R592" s="43"/>
      <c r="S592" s="59"/>
    </row>
    <row r="593" spans="4:19" x14ac:dyDescent="0.25">
      <c r="D593" s="29"/>
      <c r="E593" s="43"/>
      <c r="F593" s="43"/>
      <c r="G593" s="43"/>
      <c r="H593" s="43"/>
      <c r="I593" s="43"/>
      <c r="J593" s="43"/>
      <c r="K593" s="43"/>
      <c r="L593" s="43"/>
      <c r="M593" s="43"/>
      <c r="N593" s="43"/>
      <c r="O593" s="43"/>
      <c r="P593" s="43"/>
      <c r="Q593" s="43"/>
      <c r="R593" s="43"/>
      <c r="S593" s="59"/>
    </row>
    <row r="594" spans="4:19" x14ac:dyDescent="0.25">
      <c r="D594" s="29"/>
      <c r="E594" s="43"/>
      <c r="F594" s="43"/>
      <c r="G594" s="43"/>
      <c r="H594" s="43"/>
      <c r="I594" s="43"/>
      <c r="J594" s="43"/>
      <c r="K594" s="43"/>
      <c r="L594" s="43"/>
      <c r="M594" s="43"/>
      <c r="N594" s="43"/>
      <c r="O594" s="43"/>
      <c r="P594" s="43"/>
      <c r="Q594" s="43"/>
      <c r="R594" s="43"/>
      <c r="S594" s="59"/>
    </row>
    <row r="595" spans="4:19" x14ac:dyDescent="0.25">
      <c r="D595" s="29"/>
      <c r="E595" s="43"/>
      <c r="F595" s="43"/>
      <c r="G595" s="43"/>
      <c r="H595" s="43"/>
      <c r="I595" s="43"/>
      <c r="J595" s="43"/>
      <c r="K595" s="43"/>
      <c r="L595" s="43"/>
      <c r="M595" s="43"/>
      <c r="N595" s="43"/>
      <c r="O595" s="43"/>
      <c r="P595" s="43"/>
      <c r="Q595" s="43"/>
      <c r="R595" s="43"/>
      <c r="S595" s="59"/>
    </row>
    <row r="596" spans="4:19" x14ac:dyDescent="0.25">
      <c r="D596" s="29"/>
      <c r="E596" s="43"/>
      <c r="F596" s="43"/>
      <c r="G596" s="43"/>
      <c r="H596" s="43"/>
      <c r="I596" s="43"/>
      <c r="J596" s="43"/>
      <c r="K596" s="43"/>
      <c r="L596" s="43"/>
      <c r="M596" s="43"/>
      <c r="N596" s="43"/>
      <c r="O596" s="43"/>
      <c r="P596" s="43"/>
      <c r="Q596" s="43"/>
      <c r="R596" s="43"/>
      <c r="S596" s="59"/>
    </row>
    <row r="597" spans="4:19" x14ac:dyDescent="0.25">
      <c r="D597" s="29"/>
      <c r="E597" s="43"/>
      <c r="F597" s="43"/>
      <c r="G597" s="43"/>
      <c r="H597" s="43"/>
      <c r="I597" s="43"/>
      <c r="J597" s="43"/>
      <c r="K597" s="43"/>
      <c r="L597" s="43"/>
      <c r="M597" s="43"/>
      <c r="N597" s="43"/>
      <c r="O597" s="43"/>
      <c r="P597" s="43"/>
      <c r="Q597" s="43"/>
      <c r="R597" s="43"/>
      <c r="S597" s="59"/>
    </row>
    <row r="598" spans="4:19" x14ac:dyDescent="0.25">
      <c r="D598" s="29"/>
      <c r="E598" s="43"/>
      <c r="F598" s="43"/>
      <c r="G598" s="43"/>
      <c r="H598" s="43"/>
      <c r="I598" s="43"/>
      <c r="J598" s="43"/>
      <c r="K598" s="43"/>
      <c r="L598" s="43"/>
      <c r="M598" s="43"/>
      <c r="N598" s="43"/>
      <c r="O598" s="43"/>
      <c r="P598" s="43"/>
      <c r="Q598" s="43"/>
      <c r="R598" s="43"/>
      <c r="S598" s="59"/>
    </row>
    <row r="599" spans="4:19" x14ac:dyDescent="0.25">
      <c r="D599" s="29"/>
      <c r="E599" s="43"/>
      <c r="F599" s="43"/>
      <c r="G599" s="43"/>
      <c r="H599" s="43"/>
      <c r="I599" s="43"/>
      <c r="J599" s="43"/>
      <c r="K599" s="43"/>
      <c r="L599" s="43"/>
      <c r="M599" s="43"/>
      <c r="N599" s="43"/>
      <c r="O599" s="43"/>
      <c r="P599" s="43"/>
      <c r="Q599" s="43"/>
      <c r="R599" s="43"/>
      <c r="S599" s="59"/>
    </row>
    <row r="600" spans="4:19" x14ac:dyDescent="0.25">
      <c r="D600" s="29"/>
      <c r="E600" s="43"/>
      <c r="F600" s="43"/>
      <c r="G600" s="43"/>
      <c r="H600" s="43"/>
      <c r="I600" s="43"/>
      <c r="J600" s="43"/>
      <c r="K600" s="43"/>
      <c r="L600" s="43"/>
      <c r="M600" s="43"/>
      <c r="N600" s="43"/>
      <c r="O600" s="43"/>
      <c r="P600" s="43"/>
      <c r="Q600" s="43"/>
      <c r="R600" s="43"/>
      <c r="S600" s="59"/>
    </row>
    <row r="601" spans="4:19" x14ac:dyDescent="0.25">
      <c r="D601" s="29"/>
      <c r="E601" s="43"/>
      <c r="F601" s="43"/>
      <c r="G601" s="43"/>
      <c r="H601" s="43"/>
      <c r="I601" s="43"/>
      <c r="J601" s="43"/>
      <c r="K601" s="43"/>
      <c r="L601" s="43"/>
      <c r="M601" s="43"/>
      <c r="N601" s="43"/>
      <c r="O601" s="43"/>
      <c r="P601" s="43"/>
      <c r="Q601" s="43"/>
      <c r="R601" s="43"/>
      <c r="S601" s="59"/>
    </row>
    <row r="602" spans="4:19" x14ac:dyDescent="0.25">
      <c r="D602" s="29"/>
      <c r="E602" s="43"/>
      <c r="F602" s="43"/>
      <c r="G602" s="43"/>
      <c r="H602" s="43"/>
      <c r="I602" s="43"/>
      <c r="J602" s="43"/>
      <c r="K602" s="43"/>
      <c r="L602" s="43"/>
      <c r="M602" s="43"/>
      <c r="N602" s="43"/>
      <c r="O602" s="43"/>
      <c r="P602" s="43"/>
      <c r="Q602" s="43"/>
      <c r="R602" s="43"/>
      <c r="S602" s="59"/>
    </row>
    <row r="603" spans="4:19" x14ac:dyDescent="0.25">
      <c r="D603" s="29"/>
      <c r="E603" s="43"/>
      <c r="F603" s="43"/>
      <c r="G603" s="43"/>
      <c r="H603" s="43"/>
      <c r="I603" s="43"/>
      <c r="J603" s="43"/>
      <c r="K603" s="43"/>
      <c r="L603" s="43"/>
      <c r="M603" s="43"/>
      <c r="N603" s="43"/>
      <c r="O603" s="43"/>
      <c r="P603" s="43"/>
      <c r="Q603" s="43"/>
      <c r="R603" s="43"/>
      <c r="S603" s="59"/>
    </row>
  </sheetData>
  <sortState xmlns:xlrd2="http://schemas.microsoft.com/office/spreadsheetml/2017/richdata2" ref="A271:IC282">
    <sortCondition ref="A271:A282"/>
  </sortState>
  <mergeCells count="5">
    <mergeCell ref="E1:R1"/>
    <mergeCell ref="A472:B472"/>
    <mergeCell ref="P472:R472"/>
    <mergeCell ref="A473:B473"/>
    <mergeCell ref="P473:R473"/>
  </mergeCells>
  <pageMargins left="0.70866141732283472" right="0.70866141732283472" top="0.74803149606299213" bottom="0.74803149606299213" header="0.31496062992125984" footer="0.31496062992125984"/>
  <pageSetup paperSize="9" scale="67"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57"/>
  <sheetViews>
    <sheetView topLeftCell="A38" workbookViewId="0">
      <selection activeCell="C88" sqref="C88"/>
    </sheetView>
  </sheetViews>
  <sheetFormatPr defaultRowHeight="13.2" x14ac:dyDescent="0.25"/>
  <cols>
    <col min="3" max="3" width="50.5546875" bestFit="1" customWidth="1"/>
  </cols>
  <sheetData>
    <row r="1" spans="1:3" x14ac:dyDescent="0.25">
      <c r="A1" s="44" t="s">
        <v>73</v>
      </c>
      <c r="C1" s="27" t="s">
        <v>1089</v>
      </c>
    </row>
    <row r="2" spans="1:3" x14ac:dyDescent="0.25">
      <c r="A2" s="35" t="s">
        <v>945</v>
      </c>
      <c r="C2" s="27" t="s">
        <v>1112</v>
      </c>
    </row>
    <row r="3" spans="1:3" x14ac:dyDescent="0.25">
      <c r="A3" s="72" t="s">
        <v>36</v>
      </c>
      <c r="C3" s="27" t="s">
        <v>1116</v>
      </c>
    </row>
    <row r="4" spans="1:3" x14ac:dyDescent="0.25">
      <c r="A4" s="35" t="s">
        <v>35</v>
      </c>
      <c r="C4" s="27" t="s">
        <v>1071</v>
      </c>
    </row>
    <row r="5" spans="1:3" x14ac:dyDescent="0.25">
      <c r="A5" s="35" t="s">
        <v>222</v>
      </c>
      <c r="C5" s="27" t="s">
        <v>1096</v>
      </c>
    </row>
    <row r="6" spans="1:3" x14ac:dyDescent="0.25">
      <c r="A6" s="35" t="s">
        <v>221</v>
      </c>
      <c r="C6" s="27" t="s">
        <v>1107</v>
      </c>
    </row>
    <row r="7" spans="1:3" x14ac:dyDescent="0.25">
      <c r="A7" s="35" t="s">
        <v>181</v>
      </c>
      <c r="C7" s="27" t="s">
        <v>1046</v>
      </c>
    </row>
    <row r="8" spans="1:3" x14ac:dyDescent="0.25">
      <c r="A8" s="35" t="s">
        <v>15</v>
      </c>
      <c r="C8" s="27" t="s">
        <v>1062</v>
      </c>
    </row>
    <row r="9" spans="1:3" x14ac:dyDescent="0.25">
      <c r="A9" s="35" t="s">
        <v>95</v>
      </c>
      <c r="C9" s="27" t="s">
        <v>1063</v>
      </c>
    </row>
    <row r="10" spans="1:3" x14ac:dyDescent="0.25">
      <c r="A10" s="35" t="s">
        <v>230</v>
      </c>
      <c r="C10" s="27" t="s">
        <v>1114</v>
      </c>
    </row>
    <row r="11" spans="1:3" x14ac:dyDescent="0.25">
      <c r="A11" s="35" t="s">
        <v>400</v>
      </c>
      <c r="C11" s="27" t="s">
        <v>1051</v>
      </c>
    </row>
    <row r="12" spans="1:3" x14ac:dyDescent="0.25">
      <c r="A12" s="35" t="s">
        <v>100</v>
      </c>
      <c r="C12" s="27" t="s">
        <v>1098</v>
      </c>
    </row>
    <row r="13" spans="1:3" x14ac:dyDescent="0.25">
      <c r="A13" s="35" t="s">
        <v>276</v>
      </c>
      <c r="C13" s="27" t="s">
        <v>949</v>
      </c>
    </row>
    <row r="14" spans="1:3" x14ac:dyDescent="0.25">
      <c r="A14" s="35" t="s">
        <v>215</v>
      </c>
      <c r="C14" s="27" t="s">
        <v>1083</v>
      </c>
    </row>
    <row r="15" spans="1:3" x14ac:dyDescent="0.25">
      <c r="A15" s="44" t="s">
        <v>282</v>
      </c>
      <c r="C15" s="27" t="s">
        <v>1072</v>
      </c>
    </row>
    <row r="16" spans="1:3" x14ac:dyDescent="0.25">
      <c r="A16" s="35" t="s">
        <v>99</v>
      </c>
      <c r="C16" s="27" t="s">
        <v>1057</v>
      </c>
    </row>
    <row r="17" spans="1:3" x14ac:dyDescent="0.25">
      <c r="A17" s="71" t="s">
        <v>404</v>
      </c>
      <c r="C17" s="27" t="s">
        <v>1035</v>
      </c>
    </row>
    <row r="18" spans="1:3" x14ac:dyDescent="0.25">
      <c r="A18" s="35" t="s">
        <v>402</v>
      </c>
      <c r="C18" s="27" t="s">
        <v>1099</v>
      </c>
    </row>
    <row r="19" spans="1:3" x14ac:dyDescent="0.25">
      <c r="A19" s="35" t="s">
        <v>206</v>
      </c>
      <c r="C19" s="27" t="s">
        <v>1073</v>
      </c>
    </row>
    <row r="20" spans="1:3" x14ac:dyDescent="0.25">
      <c r="A20" s="35" t="s">
        <v>233</v>
      </c>
      <c r="C20" s="27" t="s">
        <v>1070</v>
      </c>
    </row>
    <row r="21" spans="1:3" x14ac:dyDescent="0.25">
      <c r="A21" s="35" t="s">
        <v>278</v>
      </c>
      <c r="C21" s="27" t="s">
        <v>1090</v>
      </c>
    </row>
    <row r="22" spans="1:3" x14ac:dyDescent="0.25">
      <c r="A22" s="51" t="s">
        <v>247</v>
      </c>
      <c r="C22" s="27" t="s">
        <v>1036</v>
      </c>
    </row>
    <row r="23" spans="1:3" x14ac:dyDescent="0.25">
      <c r="A23" s="35" t="s">
        <v>316</v>
      </c>
      <c r="C23" s="27" t="s">
        <v>1086</v>
      </c>
    </row>
    <row r="24" spans="1:3" x14ac:dyDescent="0.25">
      <c r="A24" s="35" t="s">
        <v>315</v>
      </c>
      <c r="C24" s="27" t="s">
        <v>1065</v>
      </c>
    </row>
    <row r="25" spans="1:3" x14ac:dyDescent="0.25">
      <c r="A25" s="35" t="s">
        <v>177</v>
      </c>
      <c r="C25" s="27" t="s">
        <v>1052</v>
      </c>
    </row>
    <row r="26" spans="1:3" x14ac:dyDescent="0.25">
      <c r="A26" s="35" t="s">
        <v>25</v>
      </c>
      <c r="C26" s="27" t="s">
        <v>1087</v>
      </c>
    </row>
    <row r="27" spans="1:3" x14ac:dyDescent="0.25">
      <c r="A27" s="35" t="s">
        <v>28</v>
      </c>
      <c r="C27" s="27" t="s">
        <v>1091</v>
      </c>
    </row>
    <row r="28" spans="1:3" x14ac:dyDescent="0.25">
      <c r="A28" s="35" t="s">
        <v>358</v>
      </c>
      <c r="C28" s="27" t="s">
        <v>1101</v>
      </c>
    </row>
    <row r="29" spans="1:3" x14ac:dyDescent="0.25">
      <c r="A29" s="35" t="s">
        <v>225</v>
      </c>
      <c r="C29" s="27" t="s">
        <v>948</v>
      </c>
    </row>
    <row r="30" spans="1:3" x14ac:dyDescent="0.25">
      <c r="A30" s="35" t="s">
        <v>295</v>
      </c>
      <c r="C30" s="27" t="s">
        <v>1074</v>
      </c>
    </row>
    <row r="31" spans="1:3" x14ac:dyDescent="0.25">
      <c r="A31" s="35" t="s">
        <v>192</v>
      </c>
      <c r="C31" s="27" t="s">
        <v>1100</v>
      </c>
    </row>
    <row r="32" spans="1:3" x14ac:dyDescent="0.25">
      <c r="A32" s="35" t="s">
        <v>41</v>
      </c>
      <c r="C32" s="27" t="s">
        <v>1060</v>
      </c>
    </row>
    <row r="33" spans="1:3" x14ac:dyDescent="0.25">
      <c r="A33" s="35" t="s">
        <v>121</v>
      </c>
      <c r="C33" s="27" t="s">
        <v>1075</v>
      </c>
    </row>
    <row r="34" spans="1:3" x14ac:dyDescent="0.25">
      <c r="A34" s="35" t="s">
        <v>250</v>
      </c>
      <c r="C34" s="27" t="s">
        <v>1053</v>
      </c>
    </row>
    <row r="35" spans="1:3" x14ac:dyDescent="0.25">
      <c r="A35" s="35" t="s">
        <v>0</v>
      </c>
      <c r="C35" s="27" t="s">
        <v>1076</v>
      </c>
    </row>
    <row r="36" spans="1:3" x14ac:dyDescent="0.25">
      <c r="A36" s="35" t="s">
        <v>105</v>
      </c>
      <c r="C36" s="27" t="s">
        <v>1102</v>
      </c>
    </row>
    <row r="37" spans="1:3" x14ac:dyDescent="0.25">
      <c r="A37" s="35" t="s">
        <v>425</v>
      </c>
      <c r="C37" s="27" t="s">
        <v>1077</v>
      </c>
    </row>
    <row r="38" spans="1:3" x14ac:dyDescent="0.25">
      <c r="A38" s="35" t="s">
        <v>416</v>
      </c>
      <c r="C38" s="27" t="s">
        <v>1092</v>
      </c>
    </row>
    <row r="39" spans="1:3" x14ac:dyDescent="0.25">
      <c r="A39" s="35" t="s">
        <v>106</v>
      </c>
      <c r="C39" s="27" t="s">
        <v>1013</v>
      </c>
    </row>
    <row r="40" spans="1:3" x14ac:dyDescent="0.25">
      <c r="A40" s="35" t="s">
        <v>166</v>
      </c>
      <c r="C40" s="27" t="s">
        <v>1061</v>
      </c>
    </row>
    <row r="41" spans="1:3" x14ac:dyDescent="0.25">
      <c r="A41" s="5" t="s">
        <v>448</v>
      </c>
      <c r="C41" s="27" t="s">
        <v>1058</v>
      </c>
    </row>
    <row r="42" spans="1:3" x14ac:dyDescent="0.25">
      <c r="A42" s="51" t="s">
        <v>162</v>
      </c>
      <c r="C42" s="27" t="s">
        <v>1078</v>
      </c>
    </row>
    <row r="43" spans="1:3" x14ac:dyDescent="0.25">
      <c r="A43" s="51" t="s">
        <v>165</v>
      </c>
      <c r="C43" s="27" t="s">
        <v>1079</v>
      </c>
    </row>
    <row r="44" spans="1:3" x14ac:dyDescent="0.25">
      <c r="A44" s="51" t="s">
        <v>191</v>
      </c>
      <c r="C44" s="27" t="s">
        <v>1115</v>
      </c>
    </row>
    <row r="45" spans="1:3" x14ac:dyDescent="0.25">
      <c r="A45" s="35" t="s">
        <v>6</v>
      </c>
      <c r="C45" s="27" t="s">
        <v>1050</v>
      </c>
    </row>
    <row r="46" spans="1:3" x14ac:dyDescent="0.25">
      <c r="A46" s="35" t="s">
        <v>20</v>
      </c>
      <c r="C46" s="27" t="s">
        <v>1104</v>
      </c>
    </row>
    <row r="47" spans="1:3" x14ac:dyDescent="0.25">
      <c r="A47" s="51" t="s">
        <v>183</v>
      </c>
      <c r="C47" s="27" t="s">
        <v>1048</v>
      </c>
    </row>
    <row r="48" spans="1:3" x14ac:dyDescent="0.25">
      <c r="A48" s="35" t="s">
        <v>203</v>
      </c>
      <c r="C48" s="27" t="s">
        <v>947</v>
      </c>
    </row>
    <row r="49" spans="1:3" x14ac:dyDescent="0.25">
      <c r="A49" s="35" t="s">
        <v>204</v>
      </c>
      <c r="C49" s="27" t="s">
        <v>1084</v>
      </c>
    </row>
    <row r="50" spans="1:3" x14ac:dyDescent="0.25">
      <c r="A50" s="51" t="s">
        <v>242</v>
      </c>
      <c r="C50" s="27" t="s">
        <v>1105</v>
      </c>
    </row>
    <row r="51" spans="1:3" x14ac:dyDescent="0.25">
      <c r="A51" s="75" t="s">
        <v>841</v>
      </c>
      <c r="C51" s="27" t="s">
        <v>1037</v>
      </c>
    </row>
    <row r="52" spans="1:3" x14ac:dyDescent="0.25">
      <c r="A52" s="75" t="s">
        <v>827</v>
      </c>
      <c r="C52" s="27" t="s">
        <v>1088</v>
      </c>
    </row>
    <row r="53" spans="1:3" x14ac:dyDescent="0.25">
      <c r="A53" s="75" t="s">
        <v>834</v>
      </c>
      <c r="C53" s="27" t="s">
        <v>1054</v>
      </c>
    </row>
    <row r="54" spans="1:3" x14ac:dyDescent="0.25">
      <c r="A54" s="75" t="s">
        <v>837</v>
      </c>
      <c r="C54" s="27" t="s">
        <v>1093</v>
      </c>
    </row>
    <row r="55" spans="1:3" x14ac:dyDescent="0.25">
      <c r="A55" s="75" t="s">
        <v>835</v>
      </c>
      <c r="C55" s="27" t="s">
        <v>1094</v>
      </c>
    </row>
    <row r="56" spans="1:3" x14ac:dyDescent="0.25">
      <c r="A56" s="75" t="s">
        <v>833</v>
      </c>
      <c r="C56" s="27" t="s">
        <v>1038</v>
      </c>
    </row>
    <row r="57" spans="1:3" x14ac:dyDescent="0.25">
      <c r="A57" s="75" t="s">
        <v>842</v>
      </c>
      <c r="C57" s="27" t="s">
        <v>1111</v>
      </c>
    </row>
    <row r="58" spans="1:3" x14ac:dyDescent="0.25">
      <c r="A58" s="75" t="s">
        <v>840</v>
      </c>
      <c r="C58" s="27" t="s">
        <v>1039</v>
      </c>
    </row>
    <row r="59" spans="1:3" x14ac:dyDescent="0.25">
      <c r="A59" s="75" t="s">
        <v>830</v>
      </c>
      <c r="C59" s="27" t="s">
        <v>1095</v>
      </c>
    </row>
    <row r="60" spans="1:3" x14ac:dyDescent="0.25">
      <c r="A60" s="75" t="s">
        <v>839</v>
      </c>
      <c r="C60" s="27" t="s">
        <v>1080</v>
      </c>
    </row>
    <row r="61" spans="1:3" x14ac:dyDescent="0.25">
      <c r="A61" s="75" t="s">
        <v>828</v>
      </c>
      <c r="C61" s="27" t="s">
        <v>1040</v>
      </c>
    </row>
    <row r="62" spans="1:3" x14ac:dyDescent="0.25">
      <c r="A62" s="75" t="s">
        <v>829</v>
      </c>
      <c r="C62" s="27" t="s">
        <v>1064</v>
      </c>
    </row>
    <row r="63" spans="1:3" x14ac:dyDescent="0.25">
      <c r="A63" s="75" t="s">
        <v>836</v>
      </c>
      <c r="C63" s="27" t="s">
        <v>1055</v>
      </c>
    </row>
    <row r="64" spans="1:3" x14ac:dyDescent="0.25">
      <c r="A64" s="75" t="s">
        <v>838</v>
      </c>
      <c r="C64" s="27" t="s">
        <v>1097</v>
      </c>
    </row>
    <row r="65" spans="1:3" x14ac:dyDescent="0.25">
      <c r="A65" s="75" t="s">
        <v>831</v>
      </c>
      <c r="C65" s="27" t="s">
        <v>746</v>
      </c>
    </row>
    <row r="66" spans="1:3" x14ac:dyDescent="0.25">
      <c r="A66" s="75" t="s">
        <v>832</v>
      </c>
      <c r="C66" s="27" t="s">
        <v>1085</v>
      </c>
    </row>
    <row r="67" spans="1:3" x14ac:dyDescent="0.25">
      <c r="A67" s="35" t="s">
        <v>75</v>
      </c>
      <c r="C67" s="27" t="s">
        <v>1059</v>
      </c>
    </row>
    <row r="68" spans="1:3" x14ac:dyDescent="0.25">
      <c r="A68" s="35" t="s">
        <v>98</v>
      </c>
      <c r="C68" s="27" t="s">
        <v>1068</v>
      </c>
    </row>
    <row r="69" spans="1:3" x14ac:dyDescent="0.25">
      <c r="A69" s="35" t="s">
        <v>97</v>
      </c>
      <c r="C69" s="27" t="s">
        <v>1110</v>
      </c>
    </row>
    <row r="70" spans="1:3" x14ac:dyDescent="0.25">
      <c r="A70" s="35" t="s">
        <v>113</v>
      </c>
      <c r="C70" s="27" t="s">
        <v>1081</v>
      </c>
    </row>
    <row r="71" spans="1:3" x14ac:dyDescent="0.25">
      <c r="A71" s="28" t="s">
        <v>194</v>
      </c>
      <c r="C71" s="27" t="s">
        <v>1067</v>
      </c>
    </row>
    <row r="72" spans="1:3" x14ac:dyDescent="0.25">
      <c r="A72" s="28" t="s">
        <v>205</v>
      </c>
      <c r="C72" s="27" t="s">
        <v>1069</v>
      </c>
    </row>
    <row r="73" spans="1:3" x14ac:dyDescent="0.25">
      <c r="A73" s="28" t="s">
        <v>66</v>
      </c>
      <c r="C73" s="27" t="s">
        <v>1103</v>
      </c>
    </row>
    <row r="74" spans="1:3" x14ac:dyDescent="0.25">
      <c r="A74" s="35" t="s">
        <v>93</v>
      </c>
      <c r="C74" s="27" t="s">
        <v>1041</v>
      </c>
    </row>
    <row r="75" spans="1:3" x14ac:dyDescent="0.25">
      <c r="A75" s="35" t="s">
        <v>76</v>
      </c>
      <c r="C75" s="27" t="s">
        <v>1047</v>
      </c>
    </row>
    <row r="76" spans="1:3" x14ac:dyDescent="0.25">
      <c r="A76" s="35" t="s">
        <v>327</v>
      </c>
      <c r="C76" s="27" t="s">
        <v>1066</v>
      </c>
    </row>
    <row r="77" spans="1:3" x14ac:dyDescent="0.25">
      <c r="A77" s="44" t="s">
        <v>386</v>
      </c>
      <c r="C77" s="27" t="s">
        <v>1082</v>
      </c>
    </row>
    <row r="78" spans="1:3" x14ac:dyDescent="0.25">
      <c r="A78" s="35" t="s">
        <v>852</v>
      </c>
      <c r="C78" s="27" t="s">
        <v>1042</v>
      </c>
    </row>
    <row r="79" spans="1:3" x14ac:dyDescent="0.25">
      <c r="A79" s="28" t="s">
        <v>436</v>
      </c>
      <c r="C79" s="27" t="s">
        <v>1113</v>
      </c>
    </row>
    <row r="80" spans="1:3" x14ac:dyDescent="0.25">
      <c r="A80" s="35" t="s">
        <v>943</v>
      </c>
      <c r="C80" s="27" t="s">
        <v>1056</v>
      </c>
    </row>
    <row r="81" spans="1:3" x14ac:dyDescent="0.25">
      <c r="A81" s="51" t="s">
        <v>142</v>
      </c>
      <c r="C81" s="27" t="s">
        <v>1043</v>
      </c>
    </row>
    <row r="82" spans="1:3" x14ac:dyDescent="0.25">
      <c r="A82" s="35" t="s">
        <v>115</v>
      </c>
      <c r="C82" s="27" t="s">
        <v>1108</v>
      </c>
    </row>
    <row r="83" spans="1:3" x14ac:dyDescent="0.25">
      <c r="A83" s="35" t="s">
        <v>50</v>
      </c>
      <c r="C83" s="27" t="s">
        <v>1044</v>
      </c>
    </row>
    <row r="84" spans="1:3" x14ac:dyDescent="0.25">
      <c r="A84" s="44" t="s">
        <v>252</v>
      </c>
      <c r="C84" s="27" t="s">
        <v>1106</v>
      </c>
    </row>
    <row r="85" spans="1:3" x14ac:dyDescent="0.25">
      <c r="A85" s="44" t="s">
        <v>254</v>
      </c>
      <c r="C85" s="27" t="s">
        <v>1109</v>
      </c>
    </row>
    <row r="86" spans="1:3" x14ac:dyDescent="0.25">
      <c r="A86" s="35" t="s">
        <v>355</v>
      </c>
      <c r="C86" s="27" t="s">
        <v>1117</v>
      </c>
    </row>
    <row r="87" spans="1:3" x14ac:dyDescent="0.25">
      <c r="A87" s="35" t="s">
        <v>228</v>
      </c>
      <c r="C87" s="27" t="s">
        <v>1045</v>
      </c>
    </row>
    <row r="88" spans="1:3" x14ac:dyDescent="0.25">
      <c r="A88" s="35" t="s">
        <v>107</v>
      </c>
      <c r="C88" s="27" t="s">
        <v>1049</v>
      </c>
    </row>
    <row r="89" spans="1:3" x14ac:dyDescent="0.25">
      <c r="A89" s="51" t="s">
        <v>168</v>
      </c>
      <c r="C89" s="27"/>
    </row>
    <row r="90" spans="1:3" x14ac:dyDescent="0.25">
      <c r="A90" s="51" t="s">
        <v>110</v>
      </c>
    </row>
    <row r="91" spans="1:3" x14ac:dyDescent="0.25">
      <c r="A91" s="35" t="s">
        <v>163</v>
      </c>
    </row>
    <row r="92" spans="1:3" x14ac:dyDescent="0.25">
      <c r="A92" s="35" t="s">
        <v>5</v>
      </c>
    </row>
    <row r="93" spans="1:3" x14ac:dyDescent="0.25">
      <c r="A93" s="35" t="s">
        <v>167</v>
      </c>
    </row>
    <row r="94" spans="1:3" x14ac:dyDescent="0.25">
      <c r="A94" s="35" t="s">
        <v>227</v>
      </c>
    </row>
    <row r="95" spans="1:3" x14ac:dyDescent="0.25">
      <c r="A95" s="35" t="s">
        <v>92</v>
      </c>
    </row>
    <row r="96" spans="1:3" x14ac:dyDescent="0.25">
      <c r="A96" s="35" t="s">
        <v>216</v>
      </c>
    </row>
    <row r="97" spans="1:1" x14ac:dyDescent="0.25">
      <c r="A97" s="35" t="s">
        <v>170</v>
      </c>
    </row>
    <row r="98" spans="1:1" x14ac:dyDescent="0.25">
      <c r="A98" s="35" t="s">
        <v>178</v>
      </c>
    </row>
    <row r="99" spans="1:1" x14ac:dyDescent="0.25">
      <c r="A99" s="35" t="s">
        <v>180</v>
      </c>
    </row>
    <row r="100" spans="1:1" x14ac:dyDescent="0.25">
      <c r="A100" s="35" t="s">
        <v>202</v>
      </c>
    </row>
    <row r="101" spans="1:1" x14ac:dyDescent="0.25">
      <c r="A101" s="35" t="s">
        <v>352</v>
      </c>
    </row>
    <row r="102" spans="1:1" x14ac:dyDescent="0.25">
      <c r="A102" s="35" t="s">
        <v>279</v>
      </c>
    </row>
    <row r="103" spans="1:1" x14ac:dyDescent="0.25">
      <c r="A103" s="35" t="s">
        <v>280</v>
      </c>
    </row>
    <row r="104" spans="1:1" x14ac:dyDescent="0.25">
      <c r="A104" s="35" t="s">
        <v>281</v>
      </c>
    </row>
    <row r="105" spans="1:1" x14ac:dyDescent="0.25">
      <c r="A105" s="35" t="s">
        <v>427</v>
      </c>
    </row>
    <row r="106" spans="1:1" x14ac:dyDescent="0.25">
      <c r="A106" s="35" t="s">
        <v>998</v>
      </c>
    </row>
    <row r="107" spans="1:1" x14ac:dyDescent="0.25">
      <c r="A107" s="35" t="s">
        <v>322</v>
      </c>
    </row>
    <row r="108" spans="1:1" x14ac:dyDescent="0.25">
      <c r="A108" s="35" t="s">
        <v>117</v>
      </c>
    </row>
    <row r="109" spans="1:1" x14ac:dyDescent="0.25">
      <c r="A109" s="35" t="s">
        <v>118</v>
      </c>
    </row>
    <row r="110" spans="1:1" x14ac:dyDescent="0.25">
      <c r="A110" s="35" t="s">
        <v>248</v>
      </c>
    </row>
    <row r="111" spans="1:1" x14ac:dyDescent="0.25">
      <c r="A111" s="35" t="s">
        <v>256</v>
      </c>
    </row>
    <row r="112" spans="1:1" x14ac:dyDescent="0.25">
      <c r="A112" s="35" t="s">
        <v>211</v>
      </c>
    </row>
    <row r="113" spans="1:1" x14ac:dyDescent="0.25">
      <c r="A113" s="35" t="s">
        <v>10</v>
      </c>
    </row>
    <row r="114" spans="1:1" x14ac:dyDescent="0.25">
      <c r="A114" s="44" t="s">
        <v>119</v>
      </c>
    </row>
    <row r="115" spans="1:1" x14ac:dyDescent="0.25">
      <c r="A115" s="35" t="s">
        <v>417</v>
      </c>
    </row>
    <row r="116" spans="1:1" x14ac:dyDescent="0.25">
      <c r="A116" s="51" t="s">
        <v>217</v>
      </c>
    </row>
    <row r="117" spans="1:1" x14ac:dyDescent="0.25">
      <c r="A117" s="35" t="s">
        <v>243</v>
      </c>
    </row>
    <row r="118" spans="1:1" x14ac:dyDescent="0.25">
      <c r="A118" s="73" t="s">
        <v>111</v>
      </c>
    </row>
    <row r="119" spans="1:1" x14ac:dyDescent="0.25">
      <c r="A119" s="35" t="s">
        <v>108</v>
      </c>
    </row>
    <row r="120" spans="1:1" x14ac:dyDescent="0.25">
      <c r="A120" s="35" t="s">
        <v>360</v>
      </c>
    </row>
    <row r="121" spans="1:1" x14ac:dyDescent="0.25">
      <c r="A121" s="35" t="s">
        <v>362</v>
      </c>
    </row>
    <row r="122" spans="1:1" x14ac:dyDescent="0.25">
      <c r="A122" s="35" t="s">
        <v>356</v>
      </c>
    </row>
    <row r="123" spans="1:1" x14ac:dyDescent="0.25">
      <c r="A123" s="35" t="s">
        <v>109</v>
      </c>
    </row>
    <row r="124" spans="1:1" x14ac:dyDescent="0.25">
      <c r="A124" s="35" t="s">
        <v>19</v>
      </c>
    </row>
    <row r="125" spans="1:1" x14ac:dyDescent="0.25">
      <c r="A125" s="35" t="s">
        <v>324</v>
      </c>
    </row>
    <row r="126" spans="1:1" x14ac:dyDescent="0.25">
      <c r="A126" s="51" t="s">
        <v>122</v>
      </c>
    </row>
    <row r="127" spans="1:1" x14ac:dyDescent="0.25">
      <c r="A127" s="35" t="s">
        <v>905</v>
      </c>
    </row>
    <row r="128" spans="1:1" x14ac:dyDescent="0.25">
      <c r="A128" s="51" t="s">
        <v>129</v>
      </c>
    </row>
    <row r="129" spans="1:1" x14ac:dyDescent="0.25">
      <c r="A129" s="35" t="s">
        <v>27</v>
      </c>
    </row>
    <row r="130" spans="1:1" x14ac:dyDescent="0.25">
      <c r="A130" s="35" t="s">
        <v>130</v>
      </c>
    </row>
    <row r="131" spans="1:1" x14ac:dyDescent="0.25">
      <c r="A131" s="35" t="s">
        <v>420</v>
      </c>
    </row>
    <row r="132" spans="1:1" x14ac:dyDescent="0.25">
      <c r="A132" s="35" t="s">
        <v>70</v>
      </c>
    </row>
    <row r="133" spans="1:1" x14ac:dyDescent="0.25">
      <c r="A133" s="35" t="s">
        <v>229</v>
      </c>
    </row>
    <row r="134" spans="1:1" x14ac:dyDescent="0.25">
      <c r="A134" s="28" t="s">
        <v>116</v>
      </c>
    </row>
    <row r="135" spans="1:1" x14ac:dyDescent="0.25">
      <c r="A135" s="35" t="s">
        <v>257</v>
      </c>
    </row>
    <row r="136" spans="1:1" x14ac:dyDescent="0.25">
      <c r="A136" s="35" t="s">
        <v>235</v>
      </c>
    </row>
    <row r="137" spans="1:1" x14ac:dyDescent="0.25">
      <c r="A137" s="35" t="s">
        <v>123</v>
      </c>
    </row>
    <row r="138" spans="1:1" x14ac:dyDescent="0.25">
      <c r="A138" s="44" t="s">
        <v>269</v>
      </c>
    </row>
    <row r="139" spans="1:1" x14ac:dyDescent="0.25">
      <c r="A139" s="35" t="s">
        <v>351</v>
      </c>
    </row>
    <row r="140" spans="1:1" x14ac:dyDescent="0.25">
      <c r="A140" s="35" t="s">
        <v>340</v>
      </c>
    </row>
    <row r="141" spans="1:1" x14ac:dyDescent="0.25">
      <c r="A141" s="35" t="s">
        <v>344</v>
      </c>
    </row>
    <row r="142" spans="1:1" x14ac:dyDescent="0.25">
      <c r="A142" s="35" t="s">
        <v>346</v>
      </c>
    </row>
    <row r="143" spans="1:1" x14ac:dyDescent="0.25">
      <c r="A143" s="35" t="s">
        <v>349</v>
      </c>
    </row>
    <row r="144" spans="1:1" x14ac:dyDescent="0.25">
      <c r="A144" s="35" t="s">
        <v>342</v>
      </c>
    </row>
    <row r="145" spans="1:1" x14ac:dyDescent="0.25">
      <c r="A145" s="35" t="s">
        <v>338</v>
      </c>
    </row>
    <row r="146" spans="1:1" x14ac:dyDescent="0.25">
      <c r="A146" s="35" t="s">
        <v>348</v>
      </c>
    </row>
    <row r="147" spans="1:1" x14ac:dyDescent="0.25">
      <c r="A147" s="35" t="s">
        <v>334</v>
      </c>
    </row>
    <row r="148" spans="1:1" x14ac:dyDescent="0.25">
      <c r="A148" s="35" t="s">
        <v>350</v>
      </c>
    </row>
    <row r="149" spans="1:1" x14ac:dyDescent="0.25">
      <c r="A149" s="44" t="s">
        <v>89</v>
      </c>
    </row>
    <row r="150" spans="1:1" x14ac:dyDescent="0.25">
      <c r="A150" s="35" t="s">
        <v>330</v>
      </c>
    </row>
    <row r="151" spans="1:1" x14ac:dyDescent="0.25">
      <c r="A151" s="51" t="s">
        <v>195</v>
      </c>
    </row>
    <row r="152" spans="1:1" x14ac:dyDescent="0.25">
      <c r="A152" s="35" t="s">
        <v>366</v>
      </c>
    </row>
    <row r="153" spans="1:1" x14ac:dyDescent="0.25">
      <c r="A153" s="35" t="s">
        <v>185</v>
      </c>
    </row>
    <row r="154" spans="1:1" x14ac:dyDescent="0.25">
      <c r="A154" s="35" t="s">
        <v>38</v>
      </c>
    </row>
    <row r="155" spans="1:1" x14ac:dyDescent="0.25">
      <c r="A155" s="35" t="s">
        <v>59</v>
      </c>
    </row>
    <row r="156" spans="1:1" x14ac:dyDescent="0.25">
      <c r="A156" s="35" t="s">
        <v>54</v>
      </c>
    </row>
    <row r="157" spans="1:1" x14ac:dyDescent="0.25">
      <c r="A157" s="72" t="s">
        <v>124</v>
      </c>
    </row>
    <row r="158" spans="1:1" x14ac:dyDescent="0.25">
      <c r="A158" s="44" t="s">
        <v>138</v>
      </c>
    </row>
    <row r="159" spans="1:1" x14ac:dyDescent="0.25">
      <c r="A159" s="35" t="s">
        <v>935</v>
      </c>
    </row>
    <row r="160" spans="1:1" x14ac:dyDescent="0.25">
      <c r="A160" s="51" t="s">
        <v>91</v>
      </c>
    </row>
    <row r="161" spans="1:1" x14ac:dyDescent="0.25">
      <c r="A161" s="35" t="s">
        <v>77</v>
      </c>
    </row>
    <row r="162" spans="1:1" x14ac:dyDescent="0.25">
      <c r="A162" s="35" t="s">
        <v>126</v>
      </c>
    </row>
    <row r="163" spans="1:1" x14ac:dyDescent="0.25">
      <c r="A163" s="72" t="s">
        <v>432</v>
      </c>
    </row>
    <row r="164" spans="1:1" x14ac:dyDescent="0.25">
      <c r="A164" s="35" t="s">
        <v>430</v>
      </c>
    </row>
    <row r="165" spans="1:1" x14ac:dyDescent="0.25">
      <c r="A165" s="35" t="s">
        <v>246</v>
      </c>
    </row>
    <row r="166" spans="1:1" x14ac:dyDescent="0.25">
      <c r="A166" s="35" t="s">
        <v>39</v>
      </c>
    </row>
    <row r="167" spans="1:1" x14ac:dyDescent="0.25">
      <c r="A167" s="35" t="s">
        <v>112</v>
      </c>
    </row>
    <row r="168" spans="1:1" x14ac:dyDescent="0.25">
      <c r="A168" s="35" t="s">
        <v>96</v>
      </c>
    </row>
    <row r="169" spans="1:1" x14ac:dyDescent="0.25">
      <c r="A169" s="72" t="s">
        <v>12</v>
      </c>
    </row>
    <row r="170" spans="1:1" x14ac:dyDescent="0.25">
      <c r="A170" s="51" t="s">
        <v>127</v>
      </c>
    </row>
    <row r="171" spans="1:1" x14ac:dyDescent="0.25">
      <c r="A171" s="35" t="s">
        <v>128</v>
      </c>
    </row>
    <row r="172" spans="1:1" x14ac:dyDescent="0.25">
      <c r="A172" s="35" t="s">
        <v>237</v>
      </c>
    </row>
    <row r="173" spans="1:1" x14ac:dyDescent="0.25">
      <c r="A173" s="35" t="s">
        <v>8</v>
      </c>
    </row>
    <row r="174" spans="1:1" x14ac:dyDescent="0.25">
      <c r="A174" s="35" t="s">
        <v>86</v>
      </c>
    </row>
    <row r="175" spans="1:1" x14ac:dyDescent="0.25">
      <c r="A175" s="35" t="s">
        <v>81</v>
      </c>
    </row>
    <row r="176" spans="1:1" x14ac:dyDescent="0.25">
      <c r="A176" s="35" t="s">
        <v>87</v>
      </c>
    </row>
    <row r="177" spans="1:1" x14ac:dyDescent="0.25">
      <c r="A177" s="35" t="s">
        <v>196</v>
      </c>
    </row>
    <row r="178" spans="1:1" x14ac:dyDescent="0.25">
      <c r="A178" s="35" t="s">
        <v>78</v>
      </c>
    </row>
    <row r="179" spans="1:1" x14ac:dyDescent="0.25">
      <c r="A179" s="35" t="s">
        <v>55</v>
      </c>
    </row>
    <row r="180" spans="1:1" x14ac:dyDescent="0.25">
      <c r="A180" s="35" t="s">
        <v>94</v>
      </c>
    </row>
    <row r="181" spans="1:1" x14ac:dyDescent="0.25">
      <c r="A181" s="51" t="s">
        <v>14</v>
      </c>
    </row>
    <row r="182" spans="1:1" x14ac:dyDescent="0.25">
      <c r="A182" s="35" t="s">
        <v>11</v>
      </c>
    </row>
    <row r="183" spans="1:1" x14ac:dyDescent="0.25">
      <c r="A183" s="35" t="s">
        <v>255</v>
      </c>
    </row>
    <row r="184" spans="1:1" x14ac:dyDescent="0.25">
      <c r="A184" s="35" t="s">
        <v>232</v>
      </c>
    </row>
    <row r="185" spans="1:1" x14ac:dyDescent="0.25">
      <c r="A185" s="35" t="s">
        <v>231</v>
      </c>
    </row>
    <row r="186" spans="1:1" x14ac:dyDescent="0.25">
      <c r="A186" s="35" t="s">
        <v>182</v>
      </c>
    </row>
    <row r="187" spans="1:1" x14ac:dyDescent="0.25">
      <c r="A187" s="35" t="s">
        <v>384</v>
      </c>
    </row>
    <row r="188" spans="1:1" x14ac:dyDescent="0.25">
      <c r="A188" s="72" t="s">
        <v>438</v>
      </c>
    </row>
    <row r="189" spans="1:1" x14ac:dyDescent="0.25">
      <c r="A189" s="72" t="s">
        <v>172</v>
      </c>
    </row>
    <row r="190" spans="1:1" x14ac:dyDescent="0.25">
      <c r="A190" s="35" t="s">
        <v>294</v>
      </c>
    </row>
    <row r="191" spans="1:1" x14ac:dyDescent="0.25">
      <c r="A191" s="35" t="s">
        <v>244</v>
      </c>
    </row>
    <row r="192" spans="1:1" x14ac:dyDescent="0.25">
      <c r="A192" s="35" t="s">
        <v>18</v>
      </c>
    </row>
    <row r="193" spans="1:1" x14ac:dyDescent="0.25">
      <c r="A193" s="35" t="s">
        <v>37</v>
      </c>
    </row>
    <row r="194" spans="1:1" x14ac:dyDescent="0.25">
      <c r="A194" s="5" t="s">
        <v>449</v>
      </c>
    </row>
    <row r="195" spans="1:1" x14ac:dyDescent="0.25">
      <c r="A195" s="35" t="s">
        <v>9</v>
      </c>
    </row>
    <row r="196" spans="1:1" x14ac:dyDescent="0.25">
      <c r="A196" s="35" t="s">
        <v>63</v>
      </c>
    </row>
    <row r="197" spans="1:1" x14ac:dyDescent="0.25">
      <c r="A197" s="35" t="s">
        <v>26</v>
      </c>
    </row>
    <row r="198" spans="1:1" x14ac:dyDescent="0.25">
      <c r="A198" s="51" t="s">
        <v>131</v>
      </c>
    </row>
    <row r="199" spans="1:1" x14ac:dyDescent="0.25">
      <c r="A199" s="35" t="s">
        <v>132</v>
      </c>
    </row>
    <row r="200" spans="1:1" x14ac:dyDescent="0.25">
      <c r="A200" s="35" t="s">
        <v>40</v>
      </c>
    </row>
    <row r="201" spans="1:1" x14ac:dyDescent="0.25">
      <c r="A201" s="35" t="s">
        <v>293</v>
      </c>
    </row>
    <row r="202" spans="1:1" x14ac:dyDescent="0.25">
      <c r="A202" s="35" t="s">
        <v>239</v>
      </c>
    </row>
    <row r="203" spans="1:1" x14ac:dyDescent="0.25">
      <c r="A203" s="44" t="s">
        <v>321</v>
      </c>
    </row>
    <row r="204" spans="1:1" x14ac:dyDescent="0.25">
      <c r="A204" s="51" t="s">
        <v>71</v>
      </c>
    </row>
    <row r="205" spans="1:1" x14ac:dyDescent="0.25">
      <c r="A205" s="35" t="s">
        <v>186</v>
      </c>
    </row>
    <row r="206" spans="1:1" x14ac:dyDescent="0.25">
      <c r="A206" s="35" t="s">
        <v>198</v>
      </c>
    </row>
    <row r="207" spans="1:1" x14ac:dyDescent="0.25">
      <c r="A207" s="35" t="s">
        <v>62</v>
      </c>
    </row>
    <row r="208" spans="1:1" x14ac:dyDescent="0.25">
      <c r="A208" s="35" t="s">
        <v>328</v>
      </c>
    </row>
    <row r="209" spans="1:1" x14ac:dyDescent="0.25">
      <c r="A209" s="35" t="s">
        <v>421</v>
      </c>
    </row>
    <row r="210" spans="1:1" x14ac:dyDescent="0.25">
      <c r="A210" s="35" t="s">
        <v>419</v>
      </c>
    </row>
    <row r="211" spans="1:1" x14ac:dyDescent="0.25">
      <c r="A211" s="35" t="s">
        <v>259</v>
      </c>
    </row>
    <row r="212" spans="1:1" x14ac:dyDescent="0.25">
      <c r="A212" s="35" t="s">
        <v>17</v>
      </c>
    </row>
    <row r="213" spans="1:1" x14ac:dyDescent="0.25">
      <c r="A213" s="35" t="s">
        <v>136</v>
      </c>
    </row>
    <row r="214" spans="1:1" x14ac:dyDescent="0.25">
      <c r="A214" s="35" t="s">
        <v>34</v>
      </c>
    </row>
    <row r="215" spans="1:1" x14ac:dyDescent="0.25">
      <c r="A215" s="51" t="s">
        <v>261</v>
      </c>
    </row>
    <row r="216" spans="1:1" x14ac:dyDescent="0.25">
      <c r="A216" s="35" t="s">
        <v>134</v>
      </c>
    </row>
    <row r="217" spans="1:1" x14ac:dyDescent="0.25">
      <c r="A217" s="51" t="s">
        <v>32</v>
      </c>
    </row>
    <row r="218" spans="1:1" x14ac:dyDescent="0.25">
      <c r="A218" s="35" t="s">
        <v>200</v>
      </c>
    </row>
    <row r="219" spans="1:1" x14ac:dyDescent="0.25">
      <c r="A219" s="35" t="s">
        <v>396</v>
      </c>
    </row>
    <row r="220" spans="1:1" x14ac:dyDescent="0.25">
      <c r="A220" s="35" t="s">
        <v>21</v>
      </c>
    </row>
    <row r="221" spans="1:1" x14ac:dyDescent="0.25">
      <c r="A221" s="35" t="s">
        <v>223</v>
      </c>
    </row>
    <row r="222" spans="1:1" x14ac:dyDescent="0.25">
      <c r="A222" s="72" t="s">
        <v>7</v>
      </c>
    </row>
    <row r="223" spans="1:1" x14ac:dyDescent="0.25">
      <c r="A223" s="51" t="s">
        <v>103</v>
      </c>
    </row>
    <row r="224" spans="1:1" x14ac:dyDescent="0.25">
      <c r="A224" s="35" t="s">
        <v>24</v>
      </c>
    </row>
    <row r="225" spans="1:1" x14ac:dyDescent="0.25">
      <c r="A225" s="35" t="s">
        <v>72</v>
      </c>
    </row>
    <row r="226" spans="1:1" x14ac:dyDescent="0.25">
      <c r="A226" s="35" t="s">
        <v>68</v>
      </c>
    </row>
    <row r="227" spans="1:1" x14ac:dyDescent="0.25">
      <c r="A227" s="51" t="s">
        <v>193</v>
      </c>
    </row>
    <row r="228" spans="1:1" x14ac:dyDescent="0.25">
      <c r="A228" s="72" t="s">
        <v>104</v>
      </c>
    </row>
    <row r="229" spans="1:1" x14ac:dyDescent="0.25">
      <c r="A229" s="35" t="s">
        <v>210</v>
      </c>
    </row>
    <row r="230" spans="1:1" x14ac:dyDescent="0.25">
      <c r="A230" s="35" t="s">
        <v>226</v>
      </c>
    </row>
    <row r="231" spans="1:1" x14ac:dyDescent="0.25">
      <c r="A231" s="51" t="s">
        <v>60</v>
      </c>
    </row>
    <row r="232" spans="1:1" x14ac:dyDescent="0.25">
      <c r="A232" s="35" t="s">
        <v>245</v>
      </c>
    </row>
    <row r="233" spans="1:1" x14ac:dyDescent="0.25">
      <c r="A233" s="35" t="s">
        <v>373</v>
      </c>
    </row>
    <row r="234" spans="1:1" x14ac:dyDescent="0.25">
      <c r="A234" s="35" t="s">
        <v>371</v>
      </c>
    </row>
    <row r="235" spans="1:1" x14ac:dyDescent="0.25">
      <c r="A235" s="44" t="s">
        <v>372</v>
      </c>
    </row>
    <row r="236" spans="1:1" x14ac:dyDescent="0.25">
      <c r="A236" s="35" t="s">
        <v>374</v>
      </c>
    </row>
    <row r="237" spans="1:1" x14ac:dyDescent="0.25">
      <c r="A237" s="35" t="s">
        <v>376</v>
      </c>
    </row>
    <row r="238" spans="1:1" x14ac:dyDescent="0.25">
      <c r="A238" s="35" t="s">
        <v>377</v>
      </c>
    </row>
    <row r="239" spans="1:1" x14ac:dyDescent="0.25">
      <c r="A239" s="35" t="s">
        <v>378</v>
      </c>
    </row>
    <row r="240" spans="1:1" x14ac:dyDescent="0.25">
      <c r="A240" s="35" t="s">
        <v>317</v>
      </c>
    </row>
    <row r="241" spans="1:1" x14ac:dyDescent="0.25">
      <c r="A241" s="44" t="s">
        <v>318</v>
      </c>
    </row>
    <row r="242" spans="1:1" x14ac:dyDescent="0.25">
      <c r="A242" s="35" t="s">
        <v>319</v>
      </c>
    </row>
    <row r="243" spans="1:1" x14ac:dyDescent="0.25">
      <c r="A243" s="35" t="s">
        <v>139</v>
      </c>
    </row>
    <row r="244" spans="1:1" x14ac:dyDescent="0.25">
      <c r="A244" s="35" t="s">
        <v>141</v>
      </c>
    </row>
    <row r="245" spans="1:1" x14ac:dyDescent="0.25">
      <c r="A245" s="35" t="s">
        <v>140</v>
      </c>
    </row>
    <row r="246" spans="1:1" x14ac:dyDescent="0.25">
      <c r="A246" s="35" t="s">
        <v>375</v>
      </c>
    </row>
    <row r="247" spans="1:1" x14ac:dyDescent="0.25">
      <c r="A247" s="51" t="s">
        <v>208</v>
      </c>
    </row>
    <row r="248" spans="1:1" x14ac:dyDescent="0.25">
      <c r="A248" s="35" t="s">
        <v>188</v>
      </c>
    </row>
    <row r="249" spans="1:1" x14ac:dyDescent="0.25">
      <c r="A249" s="51" t="s">
        <v>189</v>
      </c>
    </row>
    <row r="250" spans="1:1" x14ac:dyDescent="0.25">
      <c r="A250" s="51" t="s">
        <v>65</v>
      </c>
    </row>
    <row r="251" spans="1:1" x14ac:dyDescent="0.25">
      <c r="A251" s="35" t="s">
        <v>144</v>
      </c>
    </row>
    <row r="252" spans="1:1" x14ac:dyDescent="0.25">
      <c r="A252" s="35" t="s">
        <v>175</v>
      </c>
    </row>
    <row r="253" spans="1:1" x14ac:dyDescent="0.25">
      <c r="A253" s="51" t="s">
        <v>146</v>
      </c>
    </row>
    <row r="254" spans="1:1" x14ac:dyDescent="0.25">
      <c r="A254" s="35" t="s">
        <v>241</v>
      </c>
    </row>
    <row r="255" spans="1:1" x14ac:dyDescent="0.25">
      <c r="A255" s="35" t="s">
        <v>42</v>
      </c>
    </row>
    <row r="256" spans="1:1" x14ac:dyDescent="0.25">
      <c r="A256" s="35" t="s">
        <v>331</v>
      </c>
    </row>
    <row r="257" spans="1:1" x14ac:dyDescent="0.25">
      <c r="A257" s="72" t="s">
        <v>46</v>
      </c>
    </row>
    <row r="258" spans="1:1" x14ac:dyDescent="0.25">
      <c r="A258" s="35" t="s">
        <v>173</v>
      </c>
    </row>
    <row r="259" spans="1:1" x14ac:dyDescent="0.25">
      <c r="A259" s="28" t="s">
        <v>271</v>
      </c>
    </row>
    <row r="260" spans="1:1" x14ac:dyDescent="0.25">
      <c r="A260" s="77" t="s">
        <v>865</v>
      </c>
    </row>
    <row r="261" spans="1:1" x14ac:dyDescent="0.25">
      <c r="A261" s="77" t="s">
        <v>866</v>
      </c>
    </row>
    <row r="262" spans="1:1" x14ac:dyDescent="0.25">
      <c r="A262" s="77" t="s">
        <v>863</v>
      </c>
    </row>
    <row r="263" spans="1:1" x14ac:dyDescent="0.25">
      <c r="A263" s="77" t="s">
        <v>862</v>
      </c>
    </row>
    <row r="264" spans="1:1" x14ac:dyDescent="0.25">
      <c r="A264" s="77" t="s">
        <v>861</v>
      </c>
    </row>
    <row r="265" spans="1:1" x14ac:dyDescent="0.25">
      <c r="A265" s="77" t="s">
        <v>860</v>
      </c>
    </row>
    <row r="266" spans="1:1" x14ac:dyDescent="0.25">
      <c r="A266" s="77" t="s">
        <v>859</v>
      </c>
    </row>
    <row r="267" spans="1:1" x14ac:dyDescent="0.25">
      <c r="A267" s="77" t="s">
        <v>867</v>
      </c>
    </row>
    <row r="268" spans="1:1" x14ac:dyDescent="0.25">
      <c r="A268" s="77" t="s">
        <v>869</v>
      </c>
    </row>
    <row r="269" spans="1:1" x14ac:dyDescent="0.25">
      <c r="A269" s="77" t="s">
        <v>871</v>
      </c>
    </row>
    <row r="270" spans="1:1" x14ac:dyDescent="0.25">
      <c r="A270" s="77" t="s">
        <v>872</v>
      </c>
    </row>
    <row r="271" spans="1:1" x14ac:dyDescent="0.25">
      <c r="A271" s="44" t="s">
        <v>354</v>
      </c>
    </row>
    <row r="272" spans="1:1" x14ac:dyDescent="0.25">
      <c r="A272" s="44" t="s">
        <v>428</v>
      </c>
    </row>
    <row r="273" spans="1:1" x14ac:dyDescent="0.25">
      <c r="A273" s="35" t="s">
        <v>942</v>
      </c>
    </row>
    <row r="274" spans="1:1" x14ac:dyDescent="0.25">
      <c r="A274" s="44" t="s">
        <v>387</v>
      </c>
    </row>
    <row r="275" spans="1:1" x14ac:dyDescent="0.25">
      <c r="A275" s="35" t="s">
        <v>414</v>
      </c>
    </row>
    <row r="276" spans="1:1" x14ac:dyDescent="0.25">
      <c r="A276" s="35" t="s">
        <v>413</v>
      </c>
    </row>
    <row r="277" spans="1:1" x14ac:dyDescent="0.25">
      <c r="A277" s="35" t="s">
        <v>415</v>
      </c>
    </row>
    <row r="278" spans="1:1" x14ac:dyDescent="0.25">
      <c r="A278" s="35" t="s">
        <v>270</v>
      </c>
    </row>
    <row r="279" spans="1:1" x14ac:dyDescent="0.25">
      <c r="A279" s="35" t="s">
        <v>399</v>
      </c>
    </row>
    <row r="280" spans="1:1" x14ac:dyDescent="0.25">
      <c r="A280" s="51" t="s">
        <v>31</v>
      </c>
    </row>
    <row r="281" spans="1:1" x14ac:dyDescent="0.25">
      <c r="A281" s="35" t="s">
        <v>434</v>
      </c>
    </row>
    <row r="282" spans="1:1" x14ac:dyDescent="0.25">
      <c r="A282" s="35" t="s">
        <v>201</v>
      </c>
    </row>
    <row r="283" spans="1:1" x14ac:dyDescent="0.25">
      <c r="A283" s="51" t="s">
        <v>272</v>
      </c>
    </row>
    <row r="284" spans="1:1" x14ac:dyDescent="0.25">
      <c r="A284" s="44" t="s">
        <v>367</v>
      </c>
    </row>
    <row r="285" spans="1:1" x14ac:dyDescent="0.25">
      <c r="A285" s="35" t="s">
        <v>408</v>
      </c>
    </row>
    <row r="286" spans="1:1" x14ac:dyDescent="0.25">
      <c r="A286" s="35" t="s">
        <v>412</v>
      </c>
    </row>
    <row r="287" spans="1:1" x14ac:dyDescent="0.25">
      <c r="A287" s="35" t="s">
        <v>410</v>
      </c>
    </row>
    <row r="288" spans="1:1" x14ac:dyDescent="0.25">
      <c r="A288" s="35" t="s">
        <v>44</v>
      </c>
    </row>
    <row r="289" spans="1:1" x14ac:dyDescent="0.25">
      <c r="A289" s="35" t="s">
        <v>2</v>
      </c>
    </row>
    <row r="290" spans="1:1" x14ac:dyDescent="0.25">
      <c r="A290" s="35" t="s">
        <v>4</v>
      </c>
    </row>
    <row r="291" spans="1:1" x14ac:dyDescent="0.25">
      <c r="A291" s="35" t="s">
        <v>149</v>
      </c>
    </row>
    <row r="292" spans="1:1" x14ac:dyDescent="0.25">
      <c r="A292" s="35" t="s">
        <v>263</v>
      </c>
    </row>
    <row r="293" spans="1:1" x14ac:dyDescent="0.25">
      <c r="A293" s="35" t="s">
        <v>219</v>
      </c>
    </row>
    <row r="294" spans="1:1" x14ac:dyDescent="0.25">
      <c r="A294" s="35" t="s">
        <v>148</v>
      </c>
    </row>
    <row r="295" spans="1:1" x14ac:dyDescent="0.25">
      <c r="A295" s="35" t="s">
        <v>381</v>
      </c>
    </row>
    <row r="296" spans="1:1" x14ac:dyDescent="0.25">
      <c r="A296" s="35" t="s">
        <v>265</v>
      </c>
    </row>
    <row r="297" spans="1:1" x14ac:dyDescent="0.25">
      <c r="A297" s="35" t="s">
        <v>267</v>
      </c>
    </row>
    <row r="298" spans="1:1" x14ac:dyDescent="0.25">
      <c r="A298" s="35" t="s">
        <v>383</v>
      </c>
    </row>
    <row r="299" spans="1:1" x14ac:dyDescent="0.25">
      <c r="A299" s="35" t="s">
        <v>190</v>
      </c>
    </row>
    <row r="300" spans="1:1" x14ac:dyDescent="0.25">
      <c r="A300" s="51" t="s">
        <v>147</v>
      </c>
    </row>
    <row r="301" spans="1:1" x14ac:dyDescent="0.25">
      <c r="A301" s="35" t="s">
        <v>48</v>
      </c>
    </row>
    <row r="302" spans="1:1" x14ac:dyDescent="0.25">
      <c r="A302" s="35" t="s">
        <v>23</v>
      </c>
    </row>
    <row r="303" spans="1:1" x14ac:dyDescent="0.25">
      <c r="A303" s="35" t="s">
        <v>83</v>
      </c>
    </row>
    <row r="304" spans="1:1" x14ac:dyDescent="0.25">
      <c r="A304" s="35" t="s">
        <v>80</v>
      </c>
    </row>
    <row r="305" spans="1:1" x14ac:dyDescent="0.25">
      <c r="A305" s="35" t="s">
        <v>85</v>
      </c>
    </row>
    <row r="306" spans="1:1" x14ac:dyDescent="0.25">
      <c r="A306" s="35" t="s">
        <v>57</v>
      </c>
    </row>
    <row r="307" spans="1:1" x14ac:dyDescent="0.25">
      <c r="A307" s="35" t="s">
        <v>398</v>
      </c>
    </row>
    <row r="308" spans="1:1" x14ac:dyDescent="0.25">
      <c r="A308" s="35" t="s">
        <v>444</v>
      </c>
    </row>
    <row r="309" spans="1:1" x14ac:dyDescent="0.25">
      <c r="A309" s="35" t="s">
        <v>150</v>
      </c>
    </row>
    <row r="310" spans="1:1" x14ac:dyDescent="0.25">
      <c r="A310" s="35" t="s">
        <v>13</v>
      </c>
    </row>
    <row r="311" spans="1:1" x14ac:dyDescent="0.25">
      <c r="A311" s="35" t="s">
        <v>213</v>
      </c>
    </row>
    <row r="312" spans="1:1" x14ac:dyDescent="0.25">
      <c r="A312" s="35" t="s">
        <v>326</v>
      </c>
    </row>
    <row r="313" spans="1:1" x14ac:dyDescent="0.25">
      <c r="A313" s="35" t="s">
        <v>51</v>
      </c>
    </row>
    <row r="314" spans="1:1" x14ac:dyDescent="0.25">
      <c r="A314" s="35" t="s">
        <v>363</v>
      </c>
    </row>
    <row r="315" spans="1:1" x14ac:dyDescent="0.25">
      <c r="A315" s="35" t="s">
        <v>854</v>
      </c>
    </row>
    <row r="316" spans="1:1" x14ac:dyDescent="0.25">
      <c r="A316" s="35"/>
    </row>
    <row r="317" spans="1:1" x14ac:dyDescent="0.25">
      <c r="A317" s="46"/>
    </row>
    <row r="318" spans="1:1" x14ac:dyDescent="0.25">
      <c r="A318" s="35"/>
    </row>
    <row r="319" spans="1:1" x14ac:dyDescent="0.25">
      <c r="A319" s="35"/>
    </row>
    <row r="320" spans="1:1" x14ac:dyDescent="0.25">
      <c r="A320" s="35"/>
    </row>
    <row r="321" spans="1:1" x14ac:dyDescent="0.25">
      <c r="A321" s="35"/>
    </row>
    <row r="322" spans="1:1" x14ac:dyDescent="0.25">
      <c r="A322" s="35"/>
    </row>
    <row r="323" spans="1:1" x14ac:dyDescent="0.25">
      <c r="A323" s="35"/>
    </row>
    <row r="324" spans="1:1" x14ac:dyDescent="0.25">
      <c r="A324" s="35"/>
    </row>
    <row r="325" spans="1:1" x14ac:dyDescent="0.25">
      <c r="A325" s="35"/>
    </row>
    <row r="326" spans="1:1" x14ac:dyDescent="0.25">
      <c r="A326" s="35"/>
    </row>
    <row r="327" spans="1:1" x14ac:dyDescent="0.25">
      <c r="A327" s="35"/>
    </row>
    <row r="328" spans="1:1" x14ac:dyDescent="0.25">
      <c r="A328" s="51"/>
    </row>
    <row r="329" spans="1:1" x14ac:dyDescent="0.25">
      <c r="A329" s="28"/>
    </row>
    <row r="330" spans="1:1" x14ac:dyDescent="0.25">
      <c r="A330" s="35"/>
    </row>
    <row r="331" spans="1:1" x14ac:dyDescent="0.25">
      <c r="A331" s="35"/>
    </row>
    <row r="332" spans="1:1" x14ac:dyDescent="0.25">
      <c r="A332" s="35"/>
    </row>
    <row r="333" spans="1:1" x14ac:dyDescent="0.25">
      <c r="A333" s="35"/>
    </row>
    <row r="334" spans="1:1" x14ac:dyDescent="0.25">
      <c r="A334" s="35"/>
    </row>
    <row r="335" spans="1:1" x14ac:dyDescent="0.25">
      <c r="A335" s="35"/>
    </row>
    <row r="336" spans="1:1" x14ac:dyDescent="0.25">
      <c r="A336" s="35"/>
    </row>
    <row r="337" spans="1:1" x14ac:dyDescent="0.25">
      <c r="A337" s="35"/>
    </row>
    <row r="338" spans="1:1" x14ac:dyDescent="0.25">
      <c r="A338" s="51"/>
    </row>
    <row r="339" spans="1:1" x14ac:dyDescent="0.25">
      <c r="A339" s="35"/>
    </row>
    <row r="340" spans="1:1" x14ac:dyDescent="0.25">
      <c r="A340" s="35"/>
    </row>
    <row r="341" spans="1:1" x14ac:dyDescent="0.25">
      <c r="A341" s="35"/>
    </row>
    <row r="342" spans="1:1" x14ac:dyDescent="0.25">
      <c r="A342" s="44"/>
    </row>
    <row r="343" spans="1:1" x14ac:dyDescent="0.25">
      <c r="A343" s="35"/>
    </row>
    <row r="344" spans="1:1" x14ac:dyDescent="0.25">
      <c r="A344" s="35"/>
    </row>
    <row r="345" spans="1:1" x14ac:dyDescent="0.25">
      <c r="A345" s="35"/>
    </row>
    <row r="346" spans="1:1" x14ac:dyDescent="0.25">
      <c r="A346" s="35"/>
    </row>
    <row r="347" spans="1:1" x14ac:dyDescent="0.25">
      <c r="A347" s="35"/>
    </row>
    <row r="348" spans="1:1" x14ac:dyDescent="0.25">
      <c r="A348" s="35"/>
    </row>
    <row r="349" spans="1:1" x14ac:dyDescent="0.25">
      <c r="A349" s="35"/>
    </row>
    <row r="350" spans="1:1" x14ac:dyDescent="0.25">
      <c r="A350" s="35"/>
    </row>
    <row r="351" spans="1:1" x14ac:dyDescent="0.25">
      <c r="A351" s="35"/>
    </row>
    <row r="352" spans="1:1" x14ac:dyDescent="0.25">
      <c r="A352" s="35"/>
    </row>
    <row r="353" spans="1:1" x14ac:dyDescent="0.25">
      <c r="A353" s="35"/>
    </row>
    <row r="354" spans="1:1" x14ac:dyDescent="0.25">
      <c r="A354" s="35"/>
    </row>
    <row r="355" spans="1:1" x14ac:dyDescent="0.25">
      <c r="A355" s="35"/>
    </row>
    <row r="356" spans="1:1" x14ac:dyDescent="0.25">
      <c r="A356" s="35"/>
    </row>
    <row r="357" spans="1:1" x14ac:dyDescent="0.25">
      <c r="A357" s="51"/>
    </row>
  </sheetData>
  <sortState xmlns:xlrd2="http://schemas.microsoft.com/office/spreadsheetml/2017/richdata2" ref="C1:C385">
    <sortCondition ref="C1:C38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43"/>
  <sheetViews>
    <sheetView topLeftCell="A384" workbookViewId="0">
      <selection activeCell="C15" sqref="C15"/>
    </sheetView>
  </sheetViews>
  <sheetFormatPr defaultRowHeight="13.2" x14ac:dyDescent="0.25"/>
  <sheetData>
    <row r="1" spans="1:5" x14ac:dyDescent="0.25">
      <c r="A1" s="163">
        <v>1E-3</v>
      </c>
      <c r="C1" s="163">
        <v>0</v>
      </c>
      <c r="E1" t="s">
        <v>73</v>
      </c>
    </row>
    <row r="2" spans="1:5" x14ac:dyDescent="0.25">
      <c r="A2" s="163">
        <v>1E-3</v>
      </c>
      <c r="C2" s="163">
        <v>0</v>
      </c>
      <c r="E2" t="s">
        <v>945</v>
      </c>
    </row>
    <row r="3" spans="1:5" x14ac:dyDescent="0.25">
      <c r="A3" s="163">
        <v>1.5E-3</v>
      </c>
      <c r="C3" s="163">
        <v>0</v>
      </c>
      <c r="E3" t="s">
        <v>36</v>
      </c>
    </row>
    <row r="4" spans="1:5" x14ac:dyDescent="0.25">
      <c r="A4" s="163">
        <v>1.6000000000000001E-3</v>
      </c>
      <c r="C4" s="163">
        <v>0</v>
      </c>
      <c r="E4" t="s">
        <v>35</v>
      </c>
    </row>
    <row r="5" spans="1:5" x14ac:dyDescent="0.25">
      <c r="A5" s="163">
        <v>1.6000000000000001E-3</v>
      </c>
      <c r="C5" s="163">
        <v>0</v>
      </c>
      <c r="E5" t="s">
        <v>1231</v>
      </c>
    </row>
    <row r="6" spans="1:5" x14ac:dyDescent="0.25">
      <c r="A6" s="163">
        <v>1.6000000000000001E-3</v>
      </c>
      <c r="C6" s="163">
        <v>0</v>
      </c>
      <c r="E6" t="s">
        <v>222</v>
      </c>
    </row>
    <row r="7" spans="1:5" x14ac:dyDescent="0.25">
      <c r="A7" s="163">
        <v>1.8E-3</v>
      </c>
      <c r="C7" s="163">
        <v>0</v>
      </c>
      <c r="E7" t="s">
        <v>181</v>
      </c>
    </row>
    <row r="8" spans="1:5" x14ac:dyDescent="0.25">
      <c r="A8" s="163">
        <v>1.8E-3</v>
      </c>
      <c r="C8" s="163">
        <v>0</v>
      </c>
      <c r="E8" t="s">
        <v>15</v>
      </c>
    </row>
    <row r="9" spans="1:5" x14ac:dyDescent="0.25">
      <c r="A9" s="163">
        <v>1.9E-3</v>
      </c>
      <c r="C9" s="163">
        <v>0</v>
      </c>
      <c r="E9" t="s">
        <v>95</v>
      </c>
    </row>
    <row r="10" spans="1:5" x14ac:dyDescent="0.25">
      <c r="A10" s="163">
        <v>1.9E-3</v>
      </c>
      <c r="C10" s="163">
        <v>0</v>
      </c>
      <c r="E10" t="s">
        <v>230</v>
      </c>
    </row>
    <row r="11" spans="1:5" x14ac:dyDescent="0.25">
      <c r="A11" s="163">
        <v>1.9E-3</v>
      </c>
      <c r="C11" s="163">
        <v>0</v>
      </c>
      <c r="E11" t="s">
        <v>100</v>
      </c>
    </row>
    <row r="12" spans="1:5" x14ac:dyDescent="0.25">
      <c r="A12" s="163">
        <v>2.0999999999999999E-3</v>
      </c>
      <c r="C12" s="163">
        <v>0</v>
      </c>
      <c r="E12" t="s">
        <v>276</v>
      </c>
    </row>
    <row r="13" spans="1:5" x14ac:dyDescent="0.25">
      <c r="A13" s="163">
        <v>2.2000000000000001E-3</v>
      </c>
      <c r="C13" s="163">
        <v>0</v>
      </c>
      <c r="E13" t="s">
        <v>215</v>
      </c>
    </row>
    <row r="14" spans="1:5" x14ac:dyDescent="0.25">
      <c r="A14" s="163">
        <v>2.2599999999999999E-3</v>
      </c>
      <c r="C14" s="163">
        <v>0</v>
      </c>
      <c r="E14" t="s">
        <v>282</v>
      </c>
    </row>
    <row r="15" spans="1:5" x14ac:dyDescent="0.25">
      <c r="A15" s="163">
        <v>2.3E-3</v>
      </c>
      <c r="C15" s="163">
        <v>0</v>
      </c>
      <c r="E15" t="s">
        <v>99</v>
      </c>
    </row>
    <row r="16" spans="1:5" x14ac:dyDescent="0.25">
      <c r="A16" s="163">
        <v>2.3E-3</v>
      </c>
      <c r="C16" s="163">
        <v>0</v>
      </c>
      <c r="E16" t="s">
        <v>404</v>
      </c>
    </row>
    <row r="17" spans="1:5" x14ac:dyDescent="0.25">
      <c r="A17" s="163">
        <v>2.3999999999999998E-3</v>
      </c>
      <c r="C17" s="163">
        <v>0</v>
      </c>
      <c r="E17" t="s">
        <v>402</v>
      </c>
    </row>
    <row r="18" spans="1:5" x14ac:dyDescent="0.25">
      <c r="A18" s="163">
        <v>2.3999999999999998E-3</v>
      </c>
      <c r="C18" s="163">
        <v>0</v>
      </c>
      <c r="E18" t="s">
        <v>206</v>
      </c>
    </row>
    <row r="19" spans="1:5" x14ac:dyDescent="0.25">
      <c r="A19" s="163">
        <v>2.5000000000000001E-3</v>
      </c>
      <c r="C19" s="163">
        <v>0</v>
      </c>
      <c r="E19" t="s">
        <v>233</v>
      </c>
    </row>
    <row r="20" spans="1:5" x14ac:dyDescent="0.25">
      <c r="A20" s="163">
        <v>2.5000000000000001E-3</v>
      </c>
      <c r="C20" s="163">
        <v>0</v>
      </c>
      <c r="E20" t="s">
        <v>278</v>
      </c>
    </row>
    <row r="21" spans="1:5" x14ac:dyDescent="0.25">
      <c r="A21" s="163">
        <v>2.5000000000000001E-3</v>
      </c>
      <c r="C21" s="163">
        <v>0</v>
      </c>
      <c r="E21" t="s">
        <v>247</v>
      </c>
    </row>
    <row r="22" spans="1:5" x14ac:dyDescent="0.25">
      <c r="A22" s="163">
        <v>2.5999999999999999E-3</v>
      </c>
      <c r="C22" s="163">
        <v>0</v>
      </c>
      <c r="E22" t="s">
        <v>316</v>
      </c>
    </row>
    <row r="23" spans="1:5" x14ac:dyDescent="0.25">
      <c r="A23" s="163">
        <v>2.8999999999999998E-3</v>
      </c>
      <c r="C23" s="163">
        <v>0</v>
      </c>
      <c r="E23" t="s">
        <v>315</v>
      </c>
    </row>
    <row r="24" spans="1:5" x14ac:dyDescent="0.25">
      <c r="A24" s="163">
        <v>2.8999999999999998E-3</v>
      </c>
      <c r="C24" s="163">
        <v>2.0000000000000001E-4</v>
      </c>
      <c r="E24" t="s">
        <v>1352</v>
      </c>
    </row>
    <row r="25" spans="1:5" x14ac:dyDescent="0.25">
      <c r="A25" s="163">
        <v>2.8999999999999998E-3</v>
      </c>
      <c r="C25" s="163">
        <v>4.0000000000000002E-4</v>
      </c>
      <c r="E25" t="s">
        <v>1280</v>
      </c>
    </row>
    <row r="26" spans="1:5" x14ac:dyDescent="0.25">
      <c r="A26" s="163">
        <v>2.8999999999999998E-3</v>
      </c>
      <c r="C26" s="163">
        <v>4.0000000000000002E-4</v>
      </c>
      <c r="E26" t="s">
        <v>1274</v>
      </c>
    </row>
    <row r="27" spans="1:5" x14ac:dyDescent="0.25">
      <c r="A27" s="163">
        <v>2.8999999999999998E-3</v>
      </c>
      <c r="C27" s="163">
        <v>4.0000000000000002E-4</v>
      </c>
      <c r="E27" t="s">
        <v>177</v>
      </c>
    </row>
    <row r="28" spans="1:5" x14ac:dyDescent="0.25">
      <c r="A28" s="163">
        <v>2.8999999999999998E-3</v>
      </c>
      <c r="C28" s="163">
        <v>5.0000000000000001E-4</v>
      </c>
      <c r="E28" t="s">
        <v>25</v>
      </c>
    </row>
    <row r="29" spans="1:5" x14ac:dyDescent="0.25">
      <c r="A29" s="163">
        <v>2.8999999999999998E-3</v>
      </c>
      <c r="C29" s="163">
        <v>5.0000000000000001E-4</v>
      </c>
      <c r="E29" t="s">
        <v>28</v>
      </c>
    </row>
    <row r="30" spans="1:5" x14ac:dyDescent="0.25">
      <c r="A30" s="163">
        <v>2.8999999999999998E-3</v>
      </c>
      <c r="C30" s="163">
        <v>5.0000000000000001E-4</v>
      </c>
      <c r="E30" t="s">
        <v>358</v>
      </c>
    </row>
    <row r="31" spans="1:5" x14ac:dyDescent="0.25">
      <c r="A31" s="163">
        <v>2.8999999999999998E-3</v>
      </c>
      <c r="C31" s="163">
        <v>5.0000000000000001E-4</v>
      </c>
      <c r="E31" t="s">
        <v>225</v>
      </c>
    </row>
    <row r="32" spans="1:5" x14ac:dyDescent="0.25">
      <c r="A32" s="163">
        <v>2.8999999999999998E-3</v>
      </c>
      <c r="C32" s="163">
        <v>5.9999999999999995E-4</v>
      </c>
      <c r="E32" t="s">
        <v>295</v>
      </c>
    </row>
    <row r="33" spans="1:5" x14ac:dyDescent="0.25">
      <c r="A33" s="163">
        <v>2.8999999999999998E-3</v>
      </c>
      <c r="C33" s="163">
        <v>5.9999999999999995E-4</v>
      </c>
      <c r="E33" t="s">
        <v>1289</v>
      </c>
    </row>
    <row r="34" spans="1:5" x14ac:dyDescent="0.25">
      <c r="A34" s="163">
        <v>3.0000000000000001E-3</v>
      </c>
      <c r="C34" s="163">
        <v>6.9999999999999999E-4</v>
      </c>
      <c r="E34" t="s">
        <v>1174</v>
      </c>
    </row>
    <row r="35" spans="1:5" x14ac:dyDescent="0.25">
      <c r="A35" s="163">
        <v>3.0000000000000001E-3</v>
      </c>
      <c r="C35" s="163">
        <v>6.9999999999999999E-4</v>
      </c>
      <c r="E35" t="s">
        <v>192</v>
      </c>
    </row>
    <row r="36" spans="1:5" x14ac:dyDescent="0.25">
      <c r="A36" s="163">
        <v>3.0999999999999999E-3</v>
      </c>
      <c r="C36" s="163">
        <v>8.0000000000000004E-4</v>
      </c>
      <c r="E36" t="s">
        <v>41</v>
      </c>
    </row>
    <row r="37" spans="1:5" x14ac:dyDescent="0.25">
      <c r="A37" s="163">
        <v>3.1199999999999999E-3</v>
      </c>
      <c r="C37" s="163">
        <v>8.0000000000000004E-4</v>
      </c>
      <c r="E37" t="s">
        <v>121</v>
      </c>
    </row>
    <row r="38" spans="1:5" x14ac:dyDescent="0.25">
      <c r="A38" s="163">
        <v>3.3800000000000002E-3</v>
      </c>
      <c r="C38" s="163">
        <v>1E-3</v>
      </c>
      <c r="E38" t="s">
        <v>1272</v>
      </c>
    </row>
    <row r="39" spans="1:5" x14ac:dyDescent="0.25">
      <c r="A39" s="163">
        <v>3.5000000000000001E-3</v>
      </c>
      <c r="C39" s="163">
        <v>1E-3</v>
      </c>
      <c r="E39" t="s">
        <v>250</v>
      </c>
    </row>
    <row r="40" spans="1:5" x14ac:dyDescent="0.25">
      <c r="A40" s="163">
        <v>3.5000000000000001E-3</v>
      </c>
      <c r="C40" s="163">
        <v>1E-3</v>
      </c>
      <c r="E40" t="s">
        <v>0</v>
      </c>
    </row>
    <row r="41" spans="1:5" x14ac:dyDescent="0.25">
      <c r="A41" s="163">
        <v>3.5000000000000001E-3</v>
      </c>
      <c r="C41" s="163">
        <v>1E-3</v>
      </c>
      <c r="E41" t="s">
        <v>105</v>
      </c>
    </row>
    <row r="42" spans="1:5" x14ac:dyDescent="0.25">
      <c r="A42" s="163">
        <v>3.5999999999999999E-3</v>
      </c>
      <c r="C42" s="163">
        <v>1E-3</v>
      </c>
      <c r="E42" t="s">
        <v>425</v>
      </c>
    </row>
    <row r="43" spans="1:5" x14ac:dyDescent="0.25">
      <c r="A43" s="163">
        <v>3.5999999999999999E-3</v>
      </c>
      <c r="C43" s="163">
        <v>1E-3</v>
      </c>
      <c r="E43" t="s">
        <v>1233</v>
      </c>
    </row>
    <row r="44" spans="1:5" x14ac:dyDescent="0.25">
      <c r="A44" s="163">
        <v>3.5999999999999999E-3</v>
      </c>
      <c r="C44" s="163">
        <v>1E-3</v>
      </c>
      <c r="E44" t="s">
        <v>416</v>
      </c>
    </row>
    <row r="45" spans="1:5" x14ac:dyDescent="0.25">
      <c r="A45" s="163">
        <v>3.5999999999999999E-3</v>
      </c>
      <c r="C45" s="163">
        <v>1E-3</v>
      </c>
      <c r="E45" t="s">
        <v>1264</v>
      </c>
    </row>
    <row r="46" spans="1:5" x14ac:dyDescent="0.25">
      <c r="A46" s="163">
        <v>3.5999999999999999E-3</v>
      </c>
      <c r="C46" s="163">
        <v>1E-3</v>
      </c>
      <c r="E46" t="s">
        <v>106</v>
      </c>
    </row>
    <row r="47" spans="1:5" x14ac:dyDescent="0.25">
      <c r="A47" s="163">
        <v>3.5999999999999999E-3</v>
      </c>
      <c r="C47" s="163">
        <v>1E-3</v>
      </c>
      <c r="E47" t="s">
        <v>166</v>
      </c>
    </row>
    <row r="48" spans="1:5" x14ac:dyDescent="0.25">
      <c r="A48" s="163">
        <v>3.7000000000000002E-3</v>
      </c>
      <c r="C48" s="163">
        <v>1E-3</v>
      </c>
      <c r="E48" t="s">
        <v>1197</v>
      </c>
    </row>
    <row r="49" spans="1:5" x14ac:dyDescent="0.25">
      <c r="A49" s="163">
        <v>3.7000000000000002E-3</v>
      </c>
      <c r="C49" s="163">
        <v>1E-3</v>
      </c>
      <c r="E49" t="s">
        <v>448</v>
      </c>
    </row>
    <row r="50" spans="1:5" x14ac:dyDescent="0.25">
      <c r="A50" s="163">
        <v>3.7000000000000002E-3</v>
      </c>
      <c r="C50" s="163">
        <v>1.1000000000000001E-3</v>
      </c>
      <c r="E50" t="s">
        <v>162</v>
      </c>
    </row>
    <row r="51" spans="1:5" x14ac:dyDescent="0.25">
      <c r="A51" s="163">
        <v>3.7000000000000002E-3</v>
      </c>
      <c r="C51" s="163">
        <v>1.1999999999999999E-3</v>
      </c>
      <c r="E51" t="s">
        <v>165</v>
      </c>
    </row>
    <row r="52" spans="1:5" x14ac:dyDescent="0.25">
      <c r="A52" s="163">
        <v>3.7000000000000002E-3</v>
      </c>
      <c r="C52" s="163">
        <v>1.1999999999999999E-3</v>
      </c>
      <c r="E52" t="s">
        <v>6</v>
      </c>
    </row>
    <row r="53" spans="1:5" x14ac:dyDescent="0.25">
      <c r="A53" s="163">
        <v>3.8999999999999998E-3</v>
      </c>
      <c r="C53" s="163">
        <v>1.1999999999999999E-3</v>
      </c>
      <c r="E53" t="s">
        <v>20</v>
      </c>
    </row>
    <row r="54" spans="1:5" x14ac:dyDescent="0.25">
      <c r="A54" s="163">
        <v>3.8999999999999998E-3</v>
      </c>
      <c r="C54" s="163">
        <v>1.1999999999999999E-3</v>
      </c>
      <c r="E54" t="s">
        <v>203</v>
      </c>
    </row>
    <row r="55" spans="1:5" x14ac:dyDescent="0.25">
      <c r="A55" s="163">
        <v>3.8999999999999998E-3</v>
      </c>
      <c r="C55" s="163">
        <v>1.1999999999999999E-3</v>
      </c>
      <c r="E55" t="s">
        <v>204</v>
      </c>
    </row>
    <row r="56" spans="1:5" x14ac:dyDescent="0.25">
      <c r="A56" s="163">
        <v>3.8999999999999998E-3</v>
      </c>
      <c r="C56" s="163">
        <v>1.1999999999999999E-3</v>
      </c>
      <c r="E56" t="s">
        <v>242</v>
      </c>
    </row>
    <row r="57" spans="1:5" x14ac:dyDescent="0.25">
      <c r="A57" s="163">
        <v>4.0000000000000001E-3</v>
      </c>
      <c r="C57" s="163">
        <v>1.1999999999999999E-3</v>
      </c>
      <c r="E57" t="s">
        <v>1291</v>
      </c>
    </row>
    <row r="58" spans="1:5" x14ac:dyDescent="0.25">
      <c r="A58" s="163">
        <v>4.0000000000000001E-3</v>
      </c>
      <c r="C58" s="163">
        <v>1.1999999999999999E-3</v>
      </c>
      <c r="E58" t="s">
        <v>1405</v>
      </c>
    </row>
    <row r="59" spans="1:5" x14ac:dyDescent="0.25">
      <c r="A59" s="163">
        <v>4.0000000000000001E-3</v>
      </c>
      <c r="C59" s="163">
        <v>1.1999999999999999E-3</v>
      </c>
      <c r="E59" t="s">
        <v>75</v>
      </c>
    </row>
    <row r="60" spans="1:5" x14ac:dyDescent="0.25">
      <c r="A60" s="163">
        <v>4.0000000000000001E-3</v>
      </c>
      <c r="C60" s="163">
        <v>1.1999999999999999E-3</v>
      </c>
      <c r="E60" t="s">
        <v>98</v>
      </c>
    </row>
    <row r="61" spans="1:5" x14ac:dyDescent="0.25">
      <c r="A61" s="163">
        <v>4.1999999999999997E-3</v>
      </c>
      <c r="C61" s="163">
        <v>1.1999999999999999E-3</v>
      </c>
      <c r="E61" t="s">
        <v>97</v>
      </c>
    </row>
    <row r="62" spans="1:5" x14ac:dyDescent="0.25">
      <c r="A62" s="163">
        <v>4.3E-3</v>
      </c>
      <c r="C62" s="163">
        <v>1.2999999999999999E-3</v>
      </c>
      <c r="E62" t="s">
        <v>194</v>
      </c>
    </row>
    <row r="63" spans="1:5" x14ac:dyDescent="0.25">
      <c r="A63" s="163">
        <v>4.3E-3</v>
      </c>
      <c r="C63" s="163">
        <v>1.4E-3</v>
      </c>
      <c r="E63" t="s">
        <v>205</v>
      </c>
    </row>
    <row r="64" spans="1:5" x14ac:dyDescent="0.25">
      <c r="A64" s="163">
        <v>4.4000000000000003E-3</v>
      </c>
      <c r="C64" s="163">
        <v>1.4E-3</v>
      </c>
      <c r="E64" t="s">
        <v>66</v>
      </c>
    </row>
    <row r="65" spans="1:5" x14ac:dyDescent="0.25">
      <c r="A65" s="163">
        <v>4.4999999999999997E-3</v>
      </c>
      <c r="C65" s="163">
        <v>1.4E-3</v>
      </c>
      <c r="E65" t="s">
        <v>93</v>
      </c>
    </row>
    <row r="66" spans="1:5" x14ac:dyDescent="0.25">
      <c r="A66" s="163">
        <v>4.4999999999999997E-3</v>
      </c>
      <c r="C66" s="163">
        <v>1.4E-3</v>
      </c>
      <c r="E66" t="s">
        <v>1306</v>
      </c>
    </row>
    <row r="67" spans="1:5" x14ac:dyDescent="0.25">
      <c r="A67" s="163">
        <v>4.4999999999999997E-3</v>
      </c>
      <c r="C67" s="163">
        <v>1.4E-3</v>
      </c>
      <c r="E67" t="s">
        <v>76</v>
      </c>
    </row>
    <row r="68" spans="1:5" x14ac:dyDescent="0.25">
      <c r="A68" s="163">
        <v>4.4999999999999997E-3</v>
      </c>
      <c r="C68" s="163">
        <v>1.5E-3</v>
      </c>
      <c r="E68" t="s">
        <v>1269</v>
      </c>
    </row>
    <row r="69" spans="1:5" x14ac:dyDescent="0.25">
      <c r="A69" s="163">
        <v>4.4999999999999997E-3</v>
      </c>
      <c r="C69" s="163">
        <v>1.5E-3</v>
      </c>
      <c r="E69" t="s">
        <v>1297</v>
      </c>
    </row>
    <row r="70" spans="1:5" x14ac:dyDescent="0.25">
      <c r="A70" s="163">
        <v>4.5999999999999999E-3</v>
      </c>
      <c r="C70" s="163">
        <v>1.6000000000000001E-3</v>
      </c>
      <c r="E70" t="s">
        <v>386</v>
      </c>
    </row>
    <row r="71" spans="1:5" x14ac:dyDescent="0.25">
      <c r="A71" s="163">
        <v>4.5999999999999999E-3</v>
      </c>
      <c r="C71" s="163">
        <v>1.6000000000000001E-3</v>
      </c>
      <c r="E71" t="s">
        <v>852</v>
      </c>
    </row>
    <row r="72" spans="1:5" x14ac:dyDescent="0.25">
      <c r="A72" s="163">
        <v>4.5999999999999999E-3</v>
      </c>
      <c r="C72" s="163">
        <v>1.6000000000000001E-3</v>
      </c>
      <c r="E72" t="s">
        <v>436</v>
      </c>
    </row>
    <row r="73" spans="1:5" x14ac:dyDescent="0.25">
      <c r="A73" s="163">
        <v>4.5999999999999999E-3</v>
      </c>
      <c r="C73" s="163">
        <v>1.6000000000000001E-3</v>
      </c>
      <c r="E73" t="s">
        <v>943</v>
      </c>
    </row>
    <row r="74" spans="1:5" x14ac:dyDescent="0.25">
      <c r="A74" s="163">
        <v>4.7000000000000002E-3</v>
      </c>
      <c r="C74" s="163">
        <v>1.6000000000000001E-3</v>
      </c>
      <c r="E74" t="s">
        <v>1232</v>
      </c>
    </row>
    <row r="75" spans="1:5" x14ac:dyDescent="0.25">
      <c r="A75" s="163">
        <v>4.7000000000000002E-3</v>
      </c>
      <c r="C75" s="163">
        <v>1.6000000000000001E-3</v>
      </c>
      <c r="E75" t="s">
        <v>1229</v>
      </c>
    </row>
    <row r="76" spans="1:5" x14ac:dyDescent="0.25">
      <c r="A76" s="163">
        <v>5.0000000000000001E-3</v>
      </c>
      <c r="C76" s="163">
        <v>1.6000000000000001E-3</v>
      </c>
      <c r="E76" t="s">
        <v>142</v>
      </c>
    </row>
    <row r="77" spans="1:5" x14ac:dyDescent="0.25">
      <c r="A77" s="163">
        <v>5.0000000000000001E-3</v>
      </c>
      <c r="C77" s="163">
        <v>1.6000000000000001E-3</v>
      </c>
      <c r="E77" t="s">
        <v>115</v>
      </c>
    </row>
    <row r="78" spans="1:5" x14ac:dyDescent="0.25">
      <c r="A78" s="163">
        <v>5.0000000000000001E-3</v>
      </c>
      <c r="C78" s="163">
        <v>1.6000000000000001E-3</v>
      </c>
      <c r="E78" t="s">
        <v>50</v>
      </c>
    </row>
    <row r="79" spans="1:5" x14ac:dyDescent="0.25">
      <c r="A79" s="163">
        <v>5.0000000000000001E-3</v>
      </c>
      <c r="C79" s="163">
        <v>1.6000000000000001E-3</v>
      </c>
      <c r="E79" t="s">
        <v>1354</v>
      </c>
    </row>
    <row r="80" spans="1:5" x14ac:dyDescent="0.25">
      <c r="A80" s="163">
        <v>5.0000000000000001E-3</v>
      </c>
      <c r="C80" s="163">
        <v>1.6000000000000001E-3</v>
      </c>
      <c r="E80" t="s">
        <v>252</v>
      </c>
    </row>
    <row r="81" spans="1:5" x14ac:dyDescent="0.25">
      <c r="A81" s="163">
        <v>5.0000000000000001E-3</v>
      </c>
      <c r="C81" s="163">
        <v>1.6999999999999999E-3</v>
      </c>
      <c r="E81" t="s">
        <v>254</v>
      </c>
    </row>
    <row r="82" spans="1:5" x14ac:dyDescent="0.25">
      <c r="A82" s="163">
        <v>5.0000000000000001E-3</v>
      </c>
      <c r="C82" s="163">
        <v>1.6999999999999999E-3</v>
      </c>
      <c r="E82" t="s">
        <v>1403</v>
      </c>
    </row>
    <row r="83" spans="1:5" x14ac:dyDescent="0.25">
      <c r="A83" s="163">
        <v>5.1000000000000004E-3</v>
      </c>
      <c r="C83" s="163">
        <v>1.6999999999999999E-3</v>
      </c>
      <c r="E83" t="s">
        <v>355</v>
      </c>
    </row>
    <row r="84" spans="1:5" x14ac:dyDescent="0.25">
      <c r="A84" s="163">
        <v>5.1000000000000004E-3</v>
      </c>
      <c r="C84" s="163">
        <v>1.6999999999999999E-3</v>
      </c>
      <c r="E84" t="s">
        <v>228</v>
      </c>
    </row>
    <row r="85" spans="1:5" x14ac:dyDescent="0.25">
      <c r="A85" s="163">
        <v>5.1000000000000004E-3</v>
      </c>
      <c r="C85" s="163">
        <v>1.8E-3</v>
      </c>
      <c r="E85" t="s">
        <v>107</v>
      </c>
    </row>
    <row r="86" spans="1:5" x14ac:dyDescent="0.25">
      <c r="A86" s="163">
        <v>5.1000000000000004E-3</v>
      </c>
      <c r="C86" s="163">
        <v>1.8E-3</v>
      </c>
      <c r="E86" t="s">
        <v>168</v>
      </c>
    </row>
    <row r="87" spans="1:5" x14ac:dyDescent="0.25">
      <c r="A87" s="163">
        <v>5.13E-3</v>
      </c>
      <c r="C87" s="163">
        <v>1.8E-3</v>
      </c>
      <c r="E87" t="s">
        <v>110</v>
      </c>
    </row>
    <row r="88" spans="1:5" x14ac:dyDescent="0.25">
      <c r="A88" s="163">
        <v>5.13E-3</v>
      </c>
      <c r="C88" s="163">
        <v>1.8E-3</v>
      </c>
      <c r="E88" t="s">
        <v>163</v>
      </c>
    </row>
    <row r="89" spans="1:5" x14ac:dyDescent="0.25">
      <c r="A89" s="163">
        <v>5.1999999999999998E-3</v>
      </c>
      <c r="C89" s="163">
        <v>1.8E-3</v>
      </c>
      <c r="E89" t="s">
        <v>5</v>
      </c>
    </row>
    <row r="90" spans="1:5" x14ac:dyDescent="0.25">
      <c r="A90" s="163">
        <v>5.1999999999999998E-3</v>
      </c>
      <c r="C90" s="163">
        <v>1.8E-3</v>
      </c>
      <c r="E90" t="s">
        <v>167</v>
      </c>
    </row>
    <row r="91" spans="1:5" x14ac:dyDescent="0.25">
      <c r="A91" s="163">
        <v>5.1999999999999998E-3</v>
      </c>
      <c r="C91" s="163">
        <v>1.8E-3</v>
      </c>
      <c r="E91" t="s">
        <v>227</v>
      </c>
    </row>
    <row r="92" spans="1:5" x14ac:dyDescent="0.25">
      <c r="A92" s="163">
        <v>5.3E-3</v>
      </c>
      <c r="C92" s="163">
        <v>1.9E-3</v>
      </c>
      <c r="E92" t="s">
        <v>92</v>
      </c>
    </row>
    <row r="93" spans="1:5" x14ac:dyDescent="0.25">
      <c r="A93" s="163">
        <v>5.3E-3</v>
      </c>
      <c r="C93" s="163">
        <v>2E-3</v>
      </c>
      <c r="E93" t="s">
        <v>216</v>
      </c>
    </row>
    <row r="94" spans="1:5" x14ac:dyDescent="0.25">
      <c r="A94" s="163">
        <v>5.3E-3</v>
      </c>
      <c r="C94" s="163">
        <v>2E-3</v>
      </c>
      <c r="E94" t="s">
        <v>170</v>
      </c>
    </row>
    <row r="95" spans="1:5" x14ac:dyDescent="0.25">
      <c r="A95" s="163">
        <v>5.4000000000000003E-3</v>
      </c>
      <c r="C95" s="163">
        <v>2E-3</v>
      </c>
      <c r="E95" t="s">
        <v>178</v>
      </c>
    </row>
    <row r="96" spans="1:5" x14ac:dyDescent="0.25">
      <c r="A96" s="163">
        <v>5.4999999999999997E-3</v>
      </c>
      <c r="C96" s="163">
        <v>2E-3</v>
      </c>
      <c r="E96" t="s">
        <v>180</v>
      </c>
    </row>
    <row r="97" spans="1:5" x14ac:dyDescent="0.25">
      <c r="A97" s="163">
        <v>5.4999999999999997E-3</v>
      </c>
      <c r="C97" s="163">
        <v>2E-3</v>
      </c>
      <c r="E97" t="s">
        <v>352</v>
      </c>
    </row>
    <row r="98" spans="1:5" x14ac:dyDescent="0.25">
      <c r="A98" s="163">
        <v>5.4999999999999997E-3</v>
      </c>
      <c r="C98" s="163">
        <v>2E-3</v>
      </c>
      <c r="E98" t="s">
        <v>279</v>
      </c>
    </row>
    <row r="99" spans="1:5" x14ac:dyDescent="0.25">
      <c r="A99" s="163">
        <v>5.4999999999999997E-3</v>
      </c>
      <c r="C99" s="163">
        <v>2E-3</v>
      </c>
      <c r="E99" t="s">
        <v>280</v>
      </c>
    </row>
    <row r="100" spans="1:5" x14ac:dyDescent="0.25">
      <c r="A100" s="163">
        <v>5.4999999999999997E-3</v>
      </c>
      <c r="C100" s="163">
        <v>2E-3</v>
      </c>
      <c r="E100" t="s">
        <v>281</v>
      </c>
    </row>
    <row r="101" spans="1:5" x14ac:dyDescent="0.25">
      <c r="A101" s="163">
        <v>5.4999999999999997E-3</v>
      </c>
      <c r="C101" s="163">
        <v>2E-3</v>
      </c>
      <c r="E101" t="s">
        <v>427</v>
      </c>
    </row>
    <row r="102" spans="1:5" x14ac:dyDescent="0.25">
      <c r="A102" s="163">
        <v>5.5999999999999999E-3</v>
      </c>
      <c r="C102" s="163">
        <v>2E-3</v>
      </c>
      <c r="E102" t="s">
        <v>998</v>
      </c>
    </row>
    <row r="103" spans="1:5" x14ac:dyDescent="0.25">
      <c r="A103" s="163">
        <v>5.7999999999999996E-3</v>
      </c>
      <c r="C103" s="163">
        <v>2E-3</v>
      </c>
      <c r="E103" t="s">
        <v>117</v>
      </c>
    </row>
    <row r="104" spans="1:5" x14ac:dyDescent="0.25">
      <c r="A104" s="163">
        <v>5.7999999999999996E-3</v>
      </c>
      <c r="C104" s="163">
        <v>2E-3</v>
      </c>
      <c r="E104" t="s">
        <v>118</v>
      </c>
    </row>
    <row r="105" spans="1:5" x14ac:dyDescent="0.25">
      <c r="A105" s="163">
        <v>5.7999999999999996E-3</v>
      </c>
      <c r="C105" s="163">
        <v>2E-3</v>
      </c>
      <c r="E105" t="s">
        <v>1172</v>
      </c>
    </row>
    <row r="106" spans="1:5" x14ac:dyDescent="0.25">
      <c r="A106" s="163">
        <v>5.8999999999999999E-3</v>
      </c>
      <c r="C106" s="163">
        <v>2E-3</v>
      </c>
      <c r="E106" t="s">
        <v>248</v>
      </c>
    </row>
    <row r="107" spans="1:5" x14ac:dyDescent="0.25">
      <c r="A107" s="163">
        <v>5.8999999999999999E-3</v>
      </c>
      <c r="C107" s="163">
        <v>2E-3</v>
      </c>
      <c r="E107" t="s">
        <v>211</v>
      </c>
    </row>
    <row r="108" spans="1:5" x14ac:dyDescent="0.25">
      <c r="A108" s="163">
        <v>6.0000000000000001E-3</v>
      </c>
      <c r="C108" s="163">
        <v>2E-3</v>
      </c>
      <c r="E108" t="s">
        <v>10</v>
      </c>
    </row>
    <row r="109" spans="1:5" x14ac:dyDescent="0.25">
      <c r="A109" s="163">
        <v>6.0000000000000001E-3</v>
      </c>
      <c r="C109" s="163">
        <v>2E-3</v>
      </c>
      <c r="E109" t="s">
        <v>119</v>
      </c>
    </row>
    <row r="110" spans="1:5" x14ac:dyDescent="0.25">
      <c r="A110" s="163">
        <v>6.1000000000000004E-3</v>
      </c>
      <c r="C110" s="163">
        <v>2E-3</v>
      </c>
      <c r="E110" t="s">
        <v>1271</v>
      </c>
    </row>
    <row r="111" spans="1:5" x14ac:dyDescent="0.25">
      <c r="A111" s="163">
        <v>6.1999999999999998E-3</v>
      </c>
      <c r="C111" s="163">
        <v>2E-3</v>
      </c>
      <c r="E111" t="s">
        <v>217</v>
      </c>
    </row>
    <row r="112" spans="1:5" x14ac:dyDescent="0.25">
      <c r="A112" s="163">
        <v>6.1999999999999998E-3</v>
      </c>
      <c r="C112" s="163">
        <v>2E-3</v>
      </c>
      <c r="E112" t="s">
        <v>243</v>
      </c>
    </row>
    <row r="113" spans="1:5" x14ac:dyDescent="0.25">
      <c r="A113" s="163">
        <v>6.1999999999999998E-3</v>
      </c>
      <c r="C113" s="163">
        <v>2E-3</v>
      </c>
      <c r="E113" t="s">
        <v>111</v>
      </c>
    </row>
    <row r="114" spans="1:5" x14ac:dyDescent="0.25">
      <c r="A114" s="163">
        <v>6.1999999999999998E-3</v>
      </c>
      <c r="C114" s="163">
        <v>2E-3</v>
      </c>
      <c r="E114" t="s">
        <v>108</v>
      </c>
    </row>
    <row r="115" spans="1:5" x14ac:dyDescent="0.25">
      <c r="A115" s="163">
        <v>6.3E-3</v>
      </c>
      <c r="C115" s="163">
        <v>2E-3</v>
      </c>
      <c r="E115" t="s">
        <v>360</v>
      </c>
    </row>
    <row r="116" spans="1:5" x14ac:dyDescent="0.25">
      <c r="A116" s="163">
        <v>6.3099999999999996E-3</v>
      </c>
      <c r="C116" s="163">
        <v>2.0999999999999999E-3</v>
      </c>
      <c r="E116" t="s">
        <v>362</v>
      </c>
    </row>
    <row r="117" spans="1:5" x14ac:dyDescent="0.25">
      <c r="A117" s="163">
        <v>6.4000000000000003E-3</v>
      </c>
      <c r="C117" s="163">
        <v>2.0999999999999999E-3</v>
      </c>
      <c r="E117" t="s">
        <v>1350</v>
      </c>
    </row>
    <row r="118" spans="1:5" x14ac:dyDescent="0.25">
      <c r="A118" s="163">
        <v>6.4999999999999997E-3</v>
      </c>
      <c r="C118" s="163">
        <v>2.2000000000000001E-3</v>
      </c>
      <c r="E118" t="s">
        <v>109</v>
      </c>
    </row>
    <row r="119" spans="1:5" x14ac:dyDescent="0.25">
      <c r="A119" s="163">
        <v>6.4999999999999997E-3</v>
      </c>
      <c r="C119" s="163">
        <v>2.2000000000000001E-3</v>
      </c>
      <c r="E119" t="s">
        <v>19</v>
      </c>
    </row>
    <row r="120" spans="1:5" x14ac:dyDescent="0.25">
      <c r="A120" s="163">
        <v>6.5599999999999999E-3</v>
      </c>
      <c r="C120" s="163">
        <v>2.3E-3</v>
      </c>
      <c r="E120" t="s">
        <v>324</v>
      </c>
    </row>
    <row r="121" spans="1:5" x14ac:dyDescent="0.25">
      <c r="A121" s="163">
        <v>6.6E-3</v>
      </c>
      <c r="C121" s="163">
        <v>2.3999999999999998E-3</v>
      </c>
      <c r="E121" t="s">
        <v>122</v>
      </c>
    </row>
    <row r="122" spans="1:5" x14ac:dyDescent="0.25">
      <c r="A122" s="163">
        <v>6.7999999999999996E-3</v>
      </c>
      <c r="C122" s="163">
        <v>2.3999999999999998E-3</v>
      </c>
      <c r="E122" t="s">
        <v>1304</v>
      </c>
    </row>
    <row r="123" spans="1:5" x14ac:dyDescent="0.25">
      <c r="A123" s="163">
        <v>6.8999999999999999E-3</v>
      </c>
      <c r="C123" s="163">
        <v>2.3999999999999998E-3</v>
      </c>
      <c r="E123" t="s">
        <v>905</v>
      </c>
    </row>
    <row r="124" spans="1:5" x14ac:dyDescent="0.25">
      <c r="A124" s="163">
        <v>7.0000000000000001E-3</v>
      </c>
      <c r="C124" s="163">
        <v>2.3999999999999998E-3</v>
      </c>
      <c r="E124" t="s">
        <v>129</v>
      </c>
    </row>
    <row r="125" spans="1:5" x14ac:dyDescent="0.25">
      <c r="A125" s="163">
        <v>7.0000000000000001E-3</v>
      </c>
      <c r="C125" s="163">
        <v>2.3999999999999998E-3</v>
      </c>
      <c r="E125" t="s">
        <v>130</v>
      </c>
    </row>
    <row r="126" spans="1:5" x14ac:dyDescent="0.25">
      <c r="A126" s="163">
        <v>7.0000000000000001E-3</v>
      </c>
      <c r="C126" s="163">
        <v>2.3999999999999998E-3</v>
      </c>
      <c r="E126" t="s">
        <v>1268</v>
      </c>
    </row>
    <row r="127" spans="1:5" x14ac:dyDescent="0.25">
      <c r="A127" s="163">
        <v>7.1000000000000004E-3</v>
      </c>
      <c r="C127" s="163">
        <v>2.3999999999999998E-3</v>
      </c>
      <c r="E127" t="s">
        <v>1417</v>
      </c>
    </row>
    <row r="128" spans="1:5" x14ac:dyDescent="0.25">
      <c r="A128" s="163">
        <v>7.1000000000000004E-3</v>
      </c>
      <c r="C128" s="163">
        <v>2.3999999999999998E-3</v>
      </c>
      <c r="E128" t="s">
        <v>1429</v>
      </c>
    </row>
    <row r="129" spans="1:5" x14ac:dyDescent="0.25">
      <c r="A129" s="163">
        <v>7.1799999999999998E-3</v>
      </c>
      <c r="C129" s="163">
        <v>2.5000000000000001E-3</v>
      </c>
      <c r="E129" t="s">
        <v>1433</v>
      </c>
    </row>
    <row r="130" spans="1:5" x14ac:dyDescent="0.25">
      <c r="A130" s="163">
        <v>7.1999999999999998E-3</v>
      </c>
      <c r="C130" s="163">
        <v>2.5000000000000001E-3</v>
      </c>
      <c r="E130" t="s">
        <v>1416</v>
      </c>
    </row>
    <row r="131" spans="1:5" x14ac:dyDescent="0.25">
      <c r="A131" s="163">
        <v>7.1999999999999998E-3</v>
      </c>
      <c r="C131" s="163">
        <v>2.5000000000000001E-3</v>
      </c>
      <c r="E131" t="s">
        <v>1411</v>
      </c>
    </row>
    <row r="132" spans="1:5" x14ac:dyDescent="0.25">
      <c r="A132" s="163">
        <v>7.1999999999999998E-3</v>
      </c>
      <c r="C132" s="163">
        <v>2.5000000000000001E-3</v>
      </c>
      <c r="E132" t="s">
        <v>1412</v>
      </c>
    </row>
    <row r="133" spans="1:5" x14ac:dyDescent="0.25">
      <c r="A133" s="163">
        <v>7.1999999999999998E-3</v>
      </c>
      <c r="C133" s="163">
        <v>2.5999999999999999E-3</v>
      </c>
      <c r="E133" t="s">
        <v>1431</v>
      </c>
    </row>
    <row r="134" spans="1:5" x14ac:dyDescent="0.25">
      <c r="A134" s="163">
        <v>7.3000000000000001E-3</v>
      </c>
      <c r="C134" s="163">
        <v>2.5999999999999999E-3</v>
      </c>
      <c r="E134" t="s">
        <v>1419</v>
      </c>
    </row>
    <row r="135" spans="1:5" x14ac:dyDescent="0.25">
      <c r="A135" s="163">
        <v>7.3000000000000001E-3</v>
      </c>
      <c r="C135" s="163">
        <v>2.5999999999999999E-3</v>
      </c>
      <c r="E135" t="s">
        <v>1435</v>
      </c>
    </row>
    <row r="136" spans="1:5" x14ac:dyDescent="0.25">
      <c r="A136" s="163">
        <v>7.4000000000000003E-3</v>
      </c>
      <c r="C136" s="163">
        <v>2.5999999999999999E-3</v>
      </c>
      <c r="E136" t="s">
        <v>420</v>
      </c>
    </row>
    <row r="137" spans="1:5" x14ac:dyDescent="0.25">
      <c r="A137" s="163">
        <v>7.4000000000000003E-3</v>
      </c>
      <c r="C137" s="163">
        <v>2.5999999999999999E-3</v>
      </c>
      <c r="E137" t="s">
        <v>70</v>
      </c>
    </row>
    <row r="138" spans="1:5" x14ac:dyDescent="0.25">
      <c r="A138" s="163">
        <v>7.4000000000000003E-3</v>
      </c>
      <c r="C138" s="163">
        <v>2.7000000000000001E-3</v>
      </c>
      <c r="E138" t="s">
        <v>1413</v>
      </c>
    </row>
    <row r="139" spans="1:5" x14ac:dyDescent="0.25">
      <c r="A139" s="163">
        <v>7.4999999999999997E-3</v>
      </c>
      <c r="C139" s="163">
        <v>2.7000000000000001E-3</v>
      </c>
      <c r="E139" t="s">
        <v>1415</v>
      </c>
    </row>
    <row r="140" spans="1:5" x14ac:dyDescent="0.25">
      <c r="A140" s="163">
        <v>7.4999999999999997E-3</v>
      </c>
      <c r="C140" s="163">
        <v>2.7000000000000001E-3</v>
      </c>
      <c r="E140" t="s">
        <v>1418</v>
      </c>
    </row>
    <row r="141" spans="1:5" x14ac:dyDescent="0.25">
      <c r="A141" s="163">
        <v>7.4999999999999997E-3</v>
      </c>
      <c r="C141" s="163">
        <v>2.8E-3</v>
      </c>
      <c r="E141" t="s">
        <v>229</v>
      </c>
    </row>
    <row r="142" spans="1:5" x14ac:dyDescent="0.25">
      <c r="A142" s="163">
        <v>7.6E-3</v>
      </c>
      <c r="C142" s="163">
        <v>2.8E-3</v>
      </c>
      <c r="E142" t="s">
        <v>116</v>
      </c>
    </row>
    <row r="143" spans="1:5" x14ac:dyDescent="0.25">
      <c r="A143" s="163">
        <v>7.6E-3</v>
      </c>
      <c r="C143" s="163">
        <v>2.8E-3</v>
      </c>
      <c r="E143" t="s">
        <v>1399</v>
      </c>
    </row>
    <row r="144" spans="1:5" x14ac:dyDescent="0.25">
      <c r="A144" s="163">
        <v>7.6E-3</v>
      </c>
      <c r="C144" s="163">
        <v>2.8E-3</v>
      </c>
      <c r="E144" t="s">
        <v>257</v>
      </c>
    </row>
    <row r="145" spans="1:5" x14ac:dyDescent="0.25">
      <c r="A145" s="163">
        <v>7.7000000000000002E-3</v>
      </c>
      <c r="C145" s="163">
        <v>2.8999999999999998E-3</v>
      </c>
      <c r="E145" t="s">
        <v>235</v>
      </c>
    </row>
    <row r="146" spans="1:5" x14ac:dyDescent="0.25">
      <c r="A146" s="163">
        <v>7.7000000000000002E-3</v>
      </c>
      <c r="C146" s="163">
        <v>2.8999999999999998E-3</v>
      </c>
      <c r="E146" t="s">
        <v>123</v>
      </c>
    </row>
    <row r="147" spans="1:5" x14ac:dyDescent="0.25">
      <c r="A147" s="163">
        <v>7.7000000000000002E-3</v>
      </c>
      <c r="C147" s="163">
        <v>3.0000000000000001E-3</v>
      </c>
      <c r="E147" t="s">
        <v>269</v>
      </c>
    </row>
    <row r="148" spans="1:5" x14ac:dyDescent="0.25">
      <c r="A148" s="163">
        <v>7.7000000000000002E-3</v>
      </c>
      <c r="C148" s="163">
        <v>3.0000000000000001E-3</v>
      </c>
      <c r="E148" t="s">
        <v>351</v>
      </c>
    </row>
    <row r="149" spans="1:5" x14ac:dyDescent="0.25">
      <c r="A149" s="163">
        <v>7.7999999999999996E-3</v>
      </c>
      <c r="C149" s="163">
        <v>3.0000000000000001E-3</v>
      </c>
      <c r="E149" t="s">
        <v>340</v>
      </c>
    </row>
    <row r="150" spans="1:5" x14ac:dyDescent="0.25">
      <c r="A150" s="163">
        <v>7.7999999999999996E-3</v>
      </c>
      <c r="C150" s="163">
        <v>3.0000000000000001E-3</v>
      </c>
      <c r="E150" t="s">
        <v>344</v>
      </c>
    </row>
    <row r="151" spans="1:5" x14ac:dyDescent="0.25">
      <c r="A151" s="163">
        <v>7.9000000000000008E-3</v>
      </c>
      <c r="C151" s="163">
        <v>3.0000000000000001E-3</v>
      </c>
      <c r="E151" t="s">
        <v>346</v>
      </c>
    </row>
    <row r="152" spans="1:5" x14ac:dyDescent="0.25">
      <c r="A152" s="163">
        <v>7.9000000000000008E-3</v>
      </c>
      <c r="C152" s="163">
        <v>3.0000000000000001E-3</v>
      </c>
      <c r="E152" t="s">
        <v>349</v>
      </c>
    </row>
    <row r="153" spans="1:5" x14ac:dyDescent="0.25">
      <c r="A153" s="163">
        <v>7.9000000000000008E-3</v>
      </c>
      <c r="C153" s="163">
        <v>3.0000000000000001E-3</v>
      </c>
      <c r="E153" t="s">
        <v>342</v>
      </c>
    </row>
    <row r="154" spans="1:5" x14ac:dyDescent="0.25">
      <c r="A154" s="163">
        <v>7.9000000000000008E-3</v>
      </c>
      <c r="C154" s="163">
        <v>3.0000000000000001E-3</v>
      </c>
      <c r="E154" t="s">
        <v>338</v>
      </c>
    </row>
    <row r="155" spans="1:5" x14ac:dyDescent="0.25">
      <c r="A155" s="163">
        <v>8.0000000000000002E-3</v>
      </c>
      <c r="C155" s="163">
        <v>3.0000000000000001E-3</v>
      </c>
      <c r="E155" t="s">
        <v>348</v>
      </c>
    </row>
    <row r="156" spans="1:5" x14ac:dyDescent="0.25">
      <c r="A156" s="163">
        <v>8.0000000000000002E-3</v>
      </c>
      <c r="C156" s="163">
        <v>3.0000000000000001E-3</v>
      </c>
      <c r="E156" t="s">
        <v>334</v>
      </c>
    </row>
    <row r="157" spans="1:5" x14ac:dyDescent="0.25">
      <c r="A157" s="163">
        <v>8.0000000000000002E-3</v>
      </c>
      <c r="C157" s="163">
        <v>3.0000000000000001E-3</v>
      </c>
      <c r="E157" t="s">
        <v>350</v>
      </c>
    </row>
    <row r="158" spans="1:5" x14ac:dyDescent="0.25">
      <c r="A158" s="163">
        <v>8.0000000000000002E-3</v>
      </c>
      <c r="C158" s="163">
        <v>3.0000000000000001E-3</v>
      </c>
      <c r="E158" t="s">
        <v>89</v>
      </c>
    </row>
    <row r="159" spans="1:5" x14ac:dyDescent="0.25">
      <c r="A159" s="163">
        <v>8.0999999999999996E-3</v>
      </c>
      <c r="C159" s="163">
        <v>3.0000000000000001E-3</v>
      </c>
      <c r="E159" t="s">
        <v>330</v>
      </c>
    </row>
    <row r="160" spans="1:5" x14ac:dyDescent="0.25">
      <c r="A160" s="163">
        <v>8.0999999999999996E-3</v>
      </c>
      <c r="C160" s="163">
        <v>3.0000000000000001E-3</v>
      </c>
      <c r="E160" t="s">
        <v>195</v>
      </c>
    </row>
    <row r="161" spans="1:5" x14ac:dyDescent="0.25">
      <c r="A161" s="163">
        <v>8.0999999999999996E-3</v>
      </c>
      <c r="C161" s="163">
        <v>3.0000000000000001E-3</v>
      </c>
      <c r="E161" t="s">
        <v>366</v>
      </c>
    </row>
    <row r="162" spans="1:5" x14ac:dyDescent="0.25">
      <c r="A162" s="163">
        <v>8.0999999999999996E-3</v>
      </c>
      <c r="C162" s="163">
        <v>3.0000000000000001E-3</v>
      </c>
      <c r="E162" t="s">
        <v>185</v>
      </c>
    </row>
    <row r="163" spans="1:5" x14ac:dyDescent="0.25">
      <c r="A163" s="163">
        <v>8.2000000000000007E-3</v>
      </c>
      <c r="C163" s="163">
        <v>3.0000000000000001E-3</v>
      </c>
      <c r="E163" t="s">
        <v>38</v>
      </c>
    </row>
    <row r="164" spans="1:5" x14ac:dyDescent="0.25">
      <c r="A164" s="163">
        <v>8.2000000000000007E-3</v>
      </c>
      <c r="C164" s="163">
        <v>3.0000000000000001E-3</v>
      </c>
      <c r="E164" t="s">
        <v>59</v>
      </c>
    </row>
    <row r="165" spans="1:5" x14ac:dyDescent="0.25">
      <c r="A165" s="163">
        <v>8.3000000000000001E-3</v>
      </c>
      <c r="C165" s="163">
        <v>3.0000000000000001E-3</v>
      </c>
      <c r="E165" t="s">
        <v>1167</v>
      </c>
    </row>
    <row r="166" spans="1:5" x14ac:dyDescent="0.25">
      <c r="A166" s="163">
        <v>8.3999999999999995E-3</v>
      </c>
      <c r="C166" s="163">
        <v>3.0000000000000001E-3</v>
      </c>
      <c r="E166" t="s">
        <v>54</v>
      </c>
    </row>
    <row r="167" spans="1:5" x14ac:dyDescent="0.25">
      <c r="A167" s="163">
        <v>8.5000000000000006E-3</v>
      </c>
      <c r="C167" s="163">
        <v>3.0000000000000001E-3</v>
      </c>
      <c r="E167" t="s">
        <v>124</v>
      </c>
    </row>
    <row r="168" spans="1:5" x14ac:dyDescent="0.25">
      <c r="A168" s="163">
        <v>8.5000000000000006E-3</v>
      </c>
      <c r="C168" s="163">
        <v>3.0000000000000001E-3</v>
      </c>
      <c r="E168" t="s">
        <v>138</v>
      </c>
    </row>
    <row r="169" spans="1:5" x14ac:dyDescent="0.25">
      <c r="A169" s="163">
        <v>8.5000000000000006E-3</v>
      </c>
      <c r="C169" s="163">
        <v>3.0000000000000001E-3</v>
      </c>
      <c r="E169" t="s">
        <v>935</v>
      </c>
    </row>
    <row r="170" spans="1:5" x14ac:dyDescent="0.25">
      <c r="A170" s="163">
        <v>8.5000000000000006E-3</v>
      </c>
      <c r="C170" s="163">
        <v>3.0000000000000001E-3</v>
      </c>
      <c r="E170" t="s">
        <v>91</v>
      </c>
    </row>
    <row r="171" spans="1:5" x14ac:dyDescent="0.25">
      <c r="A171" s="163">
        <v>8.5000000000000006E-3</v>
      </c>
      <c r="C171" s="163">
        <v>3.0000000000000001E-3</v>
      </c>
      <c r="E171" t="s">
        <v>77</v>
      </c>
    </row>
    <row r="172" spans="1:5" x14ac:dyDescent="0.25">
      <c r="A172" s="163">
        <v>8.5000000000000006E-3</v>
      </c>
      <c r="C172" s="163">
        <v>3.0000000000000001E-3</v>
      </c>
      <c r="E172" t="s">
        <v>1295</v>
      </c>
    </row>
    <row r="173" spans="1:5" x14ac:dyDescent="0.25">
      <c r="A173" s="163">
        <v>8.5000000000000006E-3</v>
      </c>
      <c r="C173" s="163">
        <v>3.0000000000000001E-3</v>
      </c>
      <c r="E173" t="s">
        <v>126</v>
      </c>
    </row>
    <row r="174" spans="1:5" x14ac:dyDescent="0.25">
      <c r="A174" s="163">
        <v>8.5000000000000006E-3</v>
      </c>
      <c r="C174" s="163">
        <v>3.0000000000000001E-3</v>
      </c>
      <c r="E174" t="s">
        <v>432</v>
      </c>
    </row>
    <row r="175" spans="1:5" x14ac:dyDescent="0.25">
      <c r="A175" s="163">
        <v>8.5000000000000006E-3</v>
      </c>
      <c r="C175" s="163">
        <v>3.0000000000000001E-3</v>
      </c>
      <c r="E175" t="s">
        <v>1321</v>
      </c>
    </row>
    <row r="176" spans="1:5" x14ac:dyDescent="0.25">
      <c r="A176" s="163">
        <v>8.5000000000000006E-3</v>
      </c>
      <c r="C176" s="163">
        <v>3.0000000000000001E-3</v>
      </c>
      <c r="E176" t="s">
        <v>430</v>
      </c>
    </row>
    <row r="177" spans="1:5" x14ac:dyDescent="0.25">
      <c r="A177" s="163">
        <v>8.5000000000000006E-3</v>
      </c>
      <c r="C177" s="163">
        <v>3.0000000000000001E-3</v>
      </c>
      <c r="E177" t="s">
        <v>246</v>
      </c>
    </row>
    <row r="178" spans="1:5" x14ac:dyDescent="0.25">
      <c r="A178" s="163">
        <v>8.6E-3</v>
      </c>
      <c r="C178" s="163">
        <v>3.0000000000000001E-3</v>
      </c>
      <c r="E178" t="s">
        <v>39</v>
      </c>
    </row>
    <row r="179" spans="1:5" x14ac:dyDescent="0.25">
      <c r="A179" s="163">
        <v>8.6999999999999994E-3</v>
      </c>
      <c r="C179" s="163">
        <v>3.0000000000000001E-3</v>
      </c>
      <c r="E179" t="s">
        <v>96</v>
      </c>
    </row>
    <row r="180" spans="1:5" x14ac:dyDescent="0.25">
      <c r="A180" s="163">
        <v>8.6999999999999994E-3</v>
      </c>
      <c r="C180" s="163">
        <v>3.0000000000000001E-3</v>
      </c>
      <c r="E180" t="s">
        <v>12</v>
      </c>
    </row>
    <row r="181" spans="1:5" x14ac:dyDescent="0.25">
      <c r="A181" s="163">
        <v>8.6999999999999994E-3</v>
      </c>
      <c r="C181" s="163">
        <v>3.0000000000000001E-3</v>
      </c>
      <c r="E181" t="s">
        <v>127</v>
      </c>
    </row>
    <row r="182" spans="1:5" x14ac:dyDescent="0.25">
      <c r="A182" s="163">
        <v>8.8000000000000005E-3</v>
      </c>
      <c r="C182" s="163">
        <v>3.0000000000000001E-3</v>
      </c>
      <c r="E182" t="s">
        <v>128</v>
      </c>
    </row>
    <row r="183" spans="1:5" x14ac:dyDescent="0.25">
      <c r="A183" s="163">
        <v>8.8000000000000005E-3</v>
      </c>
      <c r="C183" s="163">
        <v>3.0999999999999999E-3</v>
      </c>
      <c r="E183" t="s">
        <v>237</v>
      </c>
    </row>
    <row r="184" spans="1:5" x14ac:dyDescent="0.25">
      <c r="A184" s="163">
        <v>8.8000000000000005E-3</v>
      </c>
      <c r="C184" s="163">
        <v>3.0999999999999999E-3</v>
      </c>
      <c r="E184" t="s">
        <v>8</v>
      </c>
    </row>
    <row r="185" spans="1:5" x14ac:dyDescent="0.25">
      <c r="A185" s="163">
        <v>8.8000000000000005E-3</v>
      </c>
      <c r="C185" s="163">
        <v>3.0999999999999999E-3</v>
      </c>
      <c r="E185" t="s">
        <v>86</v>
      </c>
    </row>
    <row r="186" spans="1:5" x14ac:dyDescent="0.25">
      <c r="A186" s="163">
        <v>8.8000000000000005E-3</v>
      </c>
      <c r="C186" s="163">
        <v>3.0999999999999999E-3</v>
      </c>
      <c r="E186" t="s">
        <v>81</v>
      </c>
    </row>
    <row r="187" spans="1:5" x14ac:dyDescent="0.25">
      <c r="A187" s="163">
        <v>8.8000000000000005E-3</v>
      </c>
      <c r="C187" s="163">
        <v>3.0999999999999999E-3</v>
      </c>
      <c r="E187" t="s">
        <v>87</v>
      </c>
    </row>
    <row r="188" spans="1:5" x14ac:dyDescent="0.25">
      <c r="A188" s="163">
        <v>8.8000000000000005E-3</v>
      </c>
      <c r="C188" s="163">
        <v>3.0999999999999999E-3</v>
      </c>
      <c r="E188" t="s">
        <v>196</v>
      </c>
    </row>
    <row r="189" spans="1:5" x14ac:dyDescent="0.25">
      <c r="A189" s="163">
        <v>8.8500000000000002E-3</v>
      </c>
      <c r="C189" s="163">
        <v>3.2000000000000002E-3</v>
      </c>
      <c r="E189" t="s">
        <v>78</v>
      </c>
    </row>
    <row r="190" spans="1:5" x14ac:dyDescent="0.25">
      <c r="A190" s="163">
        <v>8.9999999999999993E-3</v>
      </c>
      <c r="C190" s="163">
        <v>3.2000000000000002E-3</v>
      </c>
      <c r="E190" t="s">
        <v>55</v>
      </c>
    </row>
    <row r="191" spans="1:5" x14ac:dyDescent="0.25">
      <c r="A191" s="163">
        <v>8.9999999999999993E-3</v>
      </c>
      <c r="C191" s="163">
        <v>3.2000000000000002E-3</v>
      </c>
      <c r="E191" t="s">
        <v>94</v>
      </c>
    </row>
    <row r="192" spans="1:5" x14ac:dyDescent="0.25">
      <c r="A192" s="163">
        <v>8.9999999999999993E-3</v>
      </c>
      <c r="C192" s="163">
        <v>3.3E-3</v>
      </c>
      <c r="E192" t="s">
        <v>14</v>
      </c>
    </row>
    <row r="193" spans="1:5" x14ac:dyDescent="0.25">
      <c r="A193" s="163">
        <v>8.9999999999999993E-3</v>
      </c>
      <c r="C193" s="163">
        <v>3.3E-3</v>
      </c>
      <c r="E193" t="s">
        <v>11</v>
      </c>
    </row>
    <row r="194" spans="1:5" x14ac:dyDescent="0.25">
      <c r="A194" s="163">
        <v>8.9999999999999993E-3</v>
      </c>
      <c r="C194" s="163">
        <v>3.3E-3</v>
      </c>
      <c r="E194" t="s">
        <v>255</v>
      </c>
    </row>
    <row r="195" spans="1:5" x14ac:dyDescent="0.25">
      <c r="A195" s="163">
        <v>8.9999999999999993E-3</v>
      </c>
      <c r="C195" s="163">
        <v>3.3E-3</v>
      </c>
      <c r="E195" t="s">
        <v>232</v>
      </c>
    </row>
    <row r="196" spans="1:5" x14ac:dyDescent="0.25">
      <c r="A196" s="163">
        <v>8.9999999999999993E-3</v>
      </c>
      <c r="C196" s="163">
        <v>3.3999999999999998E-3</v>
      </c>
      <c r="E196" t="s">
        <v>231</v>
      </c>
    </row>
    <row r="197" spans="1:5" x14ac:dyDescent="0.25">
      <c r="A197" s="163">
        <v>8.9999999999999993E-3</v>
      </c>
      <c r="C197" s="163">
        <v>3.3999999999999998E-3</v>
      </c>
      <c r="E197" t="s">
        <v>182</v>
      </c>
    </row>
    <row r="198" spans="1:5" x14ac:dyDescent="0.25">
      <c r="A198" s="163">
        <v>8.9999999999999993E-3</v>
      </c>
      <c r="C198" s="163">
        <v>3.3999999999999998E-3</v>
      </c>
      <c r="E198" t="s">
        <v>1313</v>
      </c>
    </row>
    <row r="199" spans="1:5" x14ac:dyDescent="0.25">
      <c r="A199" s="163">
        <v>8.9999999999999993E-3</v>
      </c>
      <c r="C199" s="163">
        <v>3.3999999999999998E-3</v>
      </c>
      <c r="E199" t="s">
        <v>384</v>
      </c>
    </row>
    <row r="200" spans="1:5" x14ac:dyDescent="0.25">
      <c r="A200" s="163">
        <v>8.9999999999999993E-3</v>
      </c>
      <c r="C200" s="163">
        <v>3.3999999999999998E-3</v>
      </c>
      <c r="E200" t="s">
        <v>438</v>
      </c>
    </row>
    <row r="201" spans="1:5" x14ac:dyDescent="0.25">
      <c r="A201" s="163">
        <v>8.9999999999999993E-3</v>
      </c>
      <c r="C201" s="163">
        <v>3.3999999999999998E-3</v>
      </c>
      <c r="E201" t="s">
        <v>172</v>
      </c>
    </row>
    <row r="202" spans="1:5" x14ac:dyDescent="0.25">
      <c r="A202" s="163">
        <v>8.9999999999999993E-3</v>
      </c>
      <c r="C202" s="163">
        <v>3.4000000000000002E-3</v>
      </c>
      <c r="E202" t="s">
        <v>294</v>
      </c>
    </row>
    <row r="203" spans="1:5" x14ac:dyDescent="0.25">
      <c r="A203" s="163">
        <v>9.1000000000000004E-3</v>
      </c>
      <c r="C203" s="163">
        <v>3.4999999999999996E-3</v>
      </c>
      <c r="E203" t="s">
        <v>1310</v>
      </c>
    </row>
    <row r="204" spans="1:5" x14ac:dyDescent="0.25">
      <c r="A204" s="163">
        <v>9.1000000000000004E-3</v>
      </c>
      <c r="C204" s="163">
        <v>3.5000000000000001E-3</v>
      </c>
      <c r="E204" t="s">
        <v>1301</v>
      </c>
    </row>
    <row r="205" spans="1:5" x14ac:dyDescent="0.25">
      <c r="A205" s="163">
        <v>9.1000000000000004E-3</v>
      </c>
      <c r="C205" s="163">
        <v>3.5000000000000001E-3</v>
      </c>
      <c r="E205" t="s">
        <v>1299</v>
      </c>
    </row>
    <row r="206" spans="1:5" x14ac:dyDescent="0.25">
      <c r="A206" s="163">
        <v>9.1000000000000004E-3</v>
      </c>
      <c r="C206" s="163">
        <v>3.5000000000000001E-3</v>
      </c>
      <c r="E206" t="s">
        <v>1293</v>
      </c>
    </row>
    <row r="207" spans="1:5" x14ac:dyDescent="0.25">
      <c r="A207" s="163">
        <v>9.1000000000000004E-3</v>
      </c>
      <c r="C207" s="163">
        <v>3.5000000000000001E-3</v>
      </c>
      <c r="E207" t="s">
        <v>1332</v>
      </c>
    </row>
    <row r="208" spans="1:5" x14ac:dyDescent="0.25">
      <c r="A208" s="163">
        <v>9.1000000000000004E-3</v>
      </c>
      <c r="C208" s="163">
        <v>3.5000000000000001E-3</v>
      </c>
      <c r="E208" t="s">
        <v>1323</v>
      </c>
    </row>
    <row r="209" spans="1:5" x14ac:dyDescent="0.25">
      <c r="A209" s="163">
        <v>9.1999999999999998E-3</v>
      </c>
      <c r="C209" s="163">
        <v>3.5000000000000001E-3</v>
      </c>
      <c r="E209" t="s">
        <v>1324</v>
      </c>
    </row>
    <row r="210" spans="1:5" x14ac:dyDescent="0.25">
      <c r="A210" s="163">
        <v>9.1999999999999998E-3</v>
      </c>
      <c r="C210" s="163">
        <v>3.5000000000000001E-3</v>
      </c>
      <c r="E210" t="s">
        <v>244</v>
      </c>
    </row>
    <row r="211" spans="1:5" x14ac:dyDescent="0.25">
      <c r="A211" s="163">
        <v>9.1999999999999998E-3</v>
      </c>
      <c r="C211" s="163">
        <v>3.5000000000000001E-3</v>
      </c>
      <c r="E211" t="s">
        <v>18</v>
      </c>
    </row>
    <row r="212" spans="1:5" x14ac:dyDescent="0.25">
      <c r="A212" s="163">
        <v>9.1999999999999998E-3</v>
      </c>
      <c r="C212" s="163">
        <v>3.5000000000000001E-3</v>
      </c>
      <c r="E212" t="s">
        <v>37</v>
      </c>
    </row>
    <row r="213" spans="1:5" x14ac:dyDescent="0.25">
      <c r="A213" s="163">
        <v>9.1999999999999998E-3</v>
      </c>
      <c r="C213" s="163">
        <v>3.5000000000000001E-3</v>
      </c>
      <c r="E213" t="s">
        <v>9</v>
      </c>
    </row>
    <row r="214" spans="1:5" x14ac:dyDescent="0.25">
      <c r="A214" s="163">
        <v>9.1999999999999998E-3</v>
      </c>
      <c r="C214" s="163">
        <v>3.5999999999999999E-3</v>
      </c>
      <c r="E214" t="s">
        <v>63</v>
      </c>
    </row>
    <row r="215" spans="1:5" x14ac:dyDescent="0.25">
      <c r="A215" s="163">
        <v>9.2999999999999992E-3</v>
      </c>
      <c r="C215" s="163">
        <v>3.5999999999999999E-3</v>
      </c>
      <c r="E215" t="s">
        <v>26</v>
      </c>
    </row>
    <row r="216" spans="1:5" x14ac:dyDescent="0.25">
      <c r="A216" s="163">
        <v>9.2999999999999992E-3</v>
      </c>
      <c r="C216" s="163">
        <v>3.7000000000000002E-3</v>
      </c>
      <c r="E216" t="s">
        <v>131</v>
      </c>
    </row>
    <row r="217" spans="1:5" x14ac:dyDescent="0.25">
      <c r="A217" s="163">
        <v>9.2999999999999992E-3</v>
      </c>
      <c r="C217" s="163">
        <v>3.7000000000000002E-3</v>
      </c>
      <c r="E217" t="s">
        <v>132</v>
      </c>
    </row>
    <row r="218" spans="1:5" x14ac:dyDescent="0.25">
      <c r="A218" s="163">
        <v>9.2999999999999992E-3</v>
      </c>
      <c r="C218" s="163">
        <v>3.7000000000000002E-3</v>
      </c>
      <c r="E218" t="s">
        <v>40</v>
      </c>
    </row>
    <row r="219" spans="1:5" x14ac:dyDescent="0.25">
      <c r="A219" s="163">
        <v>9.4000000000000004E-3</v>
      </c>
      <c r="C219" s="163">
        <v>3.7000000000000002E-3</v>
      </c>
      <c r="E219" t="s">
        <v>1396</v>
      </c>
    </row>
    <row r="220" spans="1:5" x14ac:dyDescent="0.25">
      <c r="A220" s="163">
        <v>9.4999999999999998E-3</v>
      </c>
      <c r="C220" s="163">
        <v>3.7000000000000002E-3</v>
      </c>
      <c r="E220" t="s">
        <v>293</v>
      </c>
    </row>
    <row r="221" spans="1:5" x14ac:dyDescent="0.25">
      <c r="A221" s="163">
        <v>9.4999999999999998E-3</v>
      </c>
      <c r="C221" s="163">
        <v>3.8E-3</v>
      </c>
      <c r="E221" t="s">
        <v>239</v>
      </c>
    </row>
    <row r="222" spans="1:5" x14ac:dyDescent="0.25">
      <c r="A222" s="163">
        <v>9.4999999999999998E-3</v>
      </c>
      <c r="C222" s="163">
        <v>3.8E-3</v>
      </c>
      <c r="E222" t="s">
        <v>321</v>
      </c>
    </row>
    <row r="223" spans="1:5" x14ac:dyDescent="0.25">
      <c r="A223" s="163">
        <v>9.4999999999999998E-3</v>
      </c>
      <c r="C223" s="163">
        <v>3.8999999999999998E-3</v>
      </c>
      <c r="E223" t="s">
        <v>71</v>
      </c>
    </row>
    <row r="224" spans="1:5" x14ac:dyDescent="0.25">
      <c r="A224" s="163">
        <v>9.4999999999999998E-3</v>
      </c>
      <c r="C224" s="163">
        <v>3.8999999999999998E-3</v>
      </c>
      <c r="E224" t="s">
        <v>186</v>
      </c>
    </row>
    <row r="225" spans="1:5" x14ac:dyDescent="0.25">
      <c r="A225" s="163">
        <v>9.4999999999999998E-3</v>
      </c>
      <c r="C225" s="163">
        <v>3.8999999999999998E-3</v>
      </c>
      <c r="E225" t="s">
        <v>198</v>
      </c>
    </row>
    <row r="226" spans="1:5" x14ac:dyDescent="0.25">
      <c r="A226" s="163">
        <v>9.4999999999999998E-3</v>
      </c>
      <c r="C226" s="163">
        <v>4.0000000000000001E-3</v>
      </c>
      <c r="E226" t="s">
        <v>62</v>
      </c>
    </row>
    <row r="227" spans="1:5" x14ac:dyDescent="0.25">
      <c r="A227" s="163">
        <v>9.4999999999999998E-3</v>
      </c>
      <c r="C227" s="163">
        <v>4.0000000000000001E-3</v>
      </c>
      <c r="E227" t="s">
        <v>419</v>
      </c>
    </row>
    <row r="228" spans="1:5" x14ac:dyDescent="0.25">
      <c r="A228" s="163">
        <v>9.4999999999999998E-3</v>
      </c>
      <c r="C228" s="163">
        <v>4.0000000000000001E-3</v>
      </c>
      <c r="E228" t="s">
        <v>1266</v>
      </c>
    </row>
    <row r="229" spans="1:5" x14ac:dyDescent="0.25">
      <c r="A229" s="163">
        <v>9.5999999999999992E-3</v>
      </c>
      <c r="C229" s="163">
        <v>4.0000000000000001E-3</v>
      </c>
      <c r="E229" t="s">
        <v>259</v>
      </c>
    </row>
    <row r="230" spans="1:5" x14ac:dyDescent="0.25">
      <c r="A230" s="163">
        <v>9.7000000000000003E-3</v>
      </c>
      <c r="C230" s="163">
        <v>4.0000000000000001E-3</v>
      </c>
      <c r="E230" t="s">
        <v>17</v>
      </c>
    </row>
    <row r="231" spans="1:5" x14ac:dyDescent="0.25">
      <c r="A231" s="163">
        <v>9.7000000000000003E-3</v>
      </c>
      <c r="C231" s="163">
        <v>4.0000000000000001E-3</v>
      </c>
      <c r="E231" t="s">
        <v>136</v>
      </c>
    </row>
    <row r="232" spans="1:5" x14ac:dyDescent="0.25">
      <c r="A232" s="163">
        <v>9.7000000000000003E-3</v>
      </c>
      <c r="C232" s="163">
        <v>4.0000000000000001E-3</v>
      </c>
      <c r="E232" t="s">
        <v>34</v>
      </c>
    </row>
    <row r="233" spans="1:5" x14ac:dyDescent="0.25">
      <c r="A233" s="163">
        <v>9.7000000000000003E-3</v>
      </c>
      <c r="C233" s="163">
        <v>4.0000000000000001E-3</v>
      </c>
      <c r="E233" t="s">
        <v>261</v>
      </c>
    </row>
    <row r="234" spans="1:5" x14ac:dyDescent="0.25">
      <c r="A234" s="163">
        <v>9.7400000000000004E-3</v>
      </c>
      <c r="C234" s="163">
        <v>4.0000000000000001E-3</v>
      </c>
      <c r="E234" t="s">
        <v>134</v>
      </c>
    </row>
    <row r="235" spans="1:5" x14ac:dyDescent="0.25">
      <c r="A235" s="163">
        <v>9.7999999999999997E-3</v>
      </c>
      <c r="C235" s="163">
        <v>4.0000000000000001E-3</v>
      </c>
      <c r="E235" t="s">
        <v>32</v>
      </c>
    </row>
    <row r="236" spans="1:5" x14ac:dyDescent="0.25">
      <c r="A236" s="163">
        <v>9.7999999999999997E-3</v>
      </c>
      <c r="C236" s="163">
        <v>4.0000000000000001E-3</v>
      </c>
      <c r="E236" t="s">
        <v>200</v>
      </c>
    </row>
    <row r="237" spans="1:5" x14ac:dyDescent="0.25">
      <c r="A237" s="163">
        <v>9.7999999999999997E-3</v>
      </c>
      <c r="C237" s="163">
        <v>4.0000000000000001E-3</v>
      </c>
      <c r="E237" t="s">
        <v>21</v>
      </c>
    </row>
    <row r="238" spans="1:5" x14ac:dyDescent="0.25">
      <c r="A238" s="163">
        <v>9.7999999999999997E-3</v>
      </c>
      <c r="C238" s="163">
        <v>4.0000000000000001E-3</v>
      </c>
      <c r="E238" t="s">
        <v>223</v>
      </c>
    </row>
    <row r="239" spans="1:5" x14ac:dyDescent="0.25">
      <c r="A239" s="163">
        <v>9.7999999999999997E-3</v>
      </c>
      <c r="C239" s="163">
        <v>4.0000000000000001E-3</v>
      </c>
      <c r="E239" t="s">
        <v>7</v>
      </c>
    </row>
    <row r="240" spans="1:5" x14ac:dyDescent="0.25">
      <c r="A240" s="163">
        <v>9.9000000000000008E-3</v>
      </c>
      <c r="C240" s="163">
        <v>4.0000000000000001E-3</v>
      </c>
      <c r="E240" t="s">
        <v>103</v>
      </c>
    </row>
    <row r="241" spans="1:5" x14ac:dyDescent="0.25">
      <c r="A241" s="163">
        <v>9.9000000000000008E-3</v>
      </c>
      <c r="C241" s="163">
        <v>4.0000000000000001E-3</v>
      </c>
      <c r="E241" t="s">
        <v>24</v>
      </c>
    </row>
    <row r="242" spans="1:5" x14ac:dyDescent="0.25">
      <c r="A242" s="163">
        <v>9.9000000000000008E-3</v>
      </c>
      <c r="C242" s="163">
        <v>4.0000000000000001E-3</v>
      </c>
      <c r="E242" t="s">
        <v>72</v>
      </c>
    </row>
    <row r="243" spans="1:5" x14ac:dyDescent="0.25">
      <c r="A243" s="163">
        <v>9.9000000000000008E-3</v>
      </c>
      <c r="C243" s="163">
        <v>4.0000000000000001E-3</v>
      </c>
      <c r="E243" t="s">
        <v>68</v>
      </c>
    </row>
    <row r="244" spans="1:5" x14ac:dyDescent="0.25">
      <c r="A244" s="163">
        <v>9.9000000000000008E-3</v>
      </c>
      <c r="C244" s="163">
        <v>4.0000000000000001E-3</v>
      </c>
      <c r="E244" t="s">
        <v>193</v>
      </c>
    </row>
    <row r="245" spans="1:5" x14ac:dyDescent="0.25">
      <c r="A245" s="163">
        <v>9.9000000000000008E-3</v>
      </c>
      <c r="C245" s="163">
        <v>4.0000000000000001E-3</v>
      </c>
      <c r="E245" t="s">
        <v>104</v>
      </c>
    </row>
    <row r="246" spans="1:5" x14ac:dyDescent="0.25">
      <c r="A246" s="163">
        <v>9.9000000000000008E-3</v>
      </c>
      <c r="C246" s="163">
        <v>4.0000000000000001E-3</v>
      </c>
      <c r="E246" t="s">
        <v>210</v>
      </c>
    </row>
    <row r="247" spans="1:5" x14ac:dyDescent="0.25">
      <c r="A247" s="163">
        <v>9.9299999999999996E-3</v>
      </c>
      <c r="C247" s="163">
        <v>4.0000000000000001E-3</v>
      </c>
      <c r="E247" t="s">
        <v>226</v>
      </c>
    </row>
    <row r="248" spans="1:5" x14ac:dyDescent="0.25">
      <c r="A248" s="163">
        <v>9.9299999999999996E-3</v>
      </c>
      <c r="C248" s="163">
        <v>4.0000000000000001E-3</v>
      </c>
      <c r="E248" t="s">
        <v>60</v>
      </c>
    </row>
    <row r="249" spans="1:5" x14ac:dyDescent="0.25">
      <c r="A249" s="163">
        <v>9.9299999999999996E-3</v>
      </c>
      <c r="C249" s="163">
        <v>4.0000000000000001E-3</v>
      </c>
      <c r="E249" t="s">
        <v>245</v>
      </c>
    </row>
    <row r="250" spans="1:5" x14ac:dyDescent="0.25">
      <c r="A250" s="163">
        <v>0.01</v>
      </c>
      <c r="C250" s="163">
        <v>4.0000000000000001E-3</v>
      </c>
      <c r="E250" t="s">
        <v>373</v>
      </c>
    </row>
    <row r="251" spans="1:5" x14ac:dyDescent="0.25">
      <c r="A251" s="163">
        <v>0.01</v>
      </c>
      <c r="C251" s="163">
        <v>4.0000000000000001E-3</v>
      </c>
      <c r="E251" t="s">
        <v>371</v>
      </c>
    </row>
    <row r="252" spans="1:5" x14ac:dyDescent="0.25">
      <c r="A252" s="163">
        <v>0.01</v>
      </c>
      <c r="C252" s="163">
        <v>4.0000000000000001E-3</v>
      </c>
      <c r="E252" t="s">
        <v>372</v>
      </c>
    </row>
    <row r="253" spans="1:5" x14ac:dyDescent="0.25">
      <c r="A253" s="163">
        <v>0.01</v>
      </c>
      <c r="C253" s="163">
        <v>4.0000000000000001E-3</v>
      </c>
      <c r="E253" t="s">
        <v>374</v>
      </c>
    </row>
    <row r="254" spans="1:5" x14ac:dyDescent="0.25">
      <c r="A254" s="163">
        <v>0.01</v>
      </c>
      <c r="C254" s="163">
        <v>4.0000000000000001E-3</v>
      </c>
      <c r="E254" t="s">
        <v>376</v>
      </c>
    </row>
    <row r="255" spans="1:5" x14ac:dyDescent="0.25">
      <c r="A255" s="163">
        <v>0.01</v>
      </c>
      <c r="C255" s="163">
        <v>4.0000000000000001E-3</v>
      </c>
      <c r="E255" t="s">
        <v>377</v>
      </c>
    </row>
    <row r="256" spans="1:5" x14ac:dyDescent="0.25">
      <c r="A256" s="163">
        <v>0.01</v>
      </c>
      <c r="C256" s="163">
        <v>4.0000000000000001E-3</v>
      </c>
      <c r="E256" t="s">
        <v>378</v>
      </c>
    </row>
    <row r="257" spans="1:5" x14ac:dyDescent="0.25">
      <c r="A257" s="163">
        <v>0.01</v>
      </c>
      <c r="C257" s="163">
        <v>4.0000000000000001E-3</v>
      </c>
      <c r="E257" t="s">
        <v>1389</v>
      </c>
    </row>
    <row r="258" spans="1:5" x14ac:dyDescent="0.25">
      <c r="A258" s="163">
        <v>0.01</v>
      </c>
      <c r="C258" s="163">
        <v>4.0000000000000001E-3</v>
      </c>
      <c r="E258" t="s">
        <v>1385</v>
      </c>
    </row>
    <row r="259" spans="1:5" x14ac:dyDescent="0.25">
      <c r="A259" s="163">
        <v>0.01</v>
      </c>
      <c r="C259" s="163">
        <v>4.0000000000000001E-3</v>
      </c>
      <c r="E259" t="s">
        <v>1387</v>
      </c>
    </row>
    <row r="260" spans="1:5" x14ac:dyDescent="0.25">
      <c r="A260" s="163">
        <v>0.01</v>
      </c>
      <c r="C260" s="163">
        <v>4.0000000000000001E-3</v>
      </c>
      <c r="E260" t="s">
        <v>1391</v>
      </c>
    </row>
    <row r="261" spans="1:5" x14ac:dyDescent="0.25">
      <c r="A261" s="163">
        <v>1.01E-2</v>
      </c>
      <c r="C261" s="163">
        <v>4.0000000000000001E-3</v>
      </c>
      <c r="E261" t="s">
        <v>317</v>
      </c>
    </row>
    <row r="262" spans="1:5" x14ac:dyDescent="0.25">
      <c r="A262" s="163">
        <v>1.01E-2</v>
      </c>
      <c r="C262" s="163">
        <v>4.0999999999999995E-3</v>
      </c>
      <c r="E262" t="s">
        <v>318</v>
      </c>
    </row>
    <row r="263" spans="1:5" x14ac:dyDescent="0.25">
      <c r="A263" s="163">
        <v>1.01E-2</v>
      </c>
      <c r="C263" s="163">
        <v>4.1000000000000003E-3</v>
      </c>
      <c r="E263" t="s">
        <v>319</v>
      </c>
    </row>
    <row r="264" spans="1:5" x14ac:dyDescent="0.25">
      <c r="A264" s="163">
        <v>1.01E-2</v>
      </c>
      <c r="C264" s="163">
        <v>4.1000000000000003E-3</v>
      </c>
      <c r="E264" t="s">
        <v>139</v>
      </c>
    </row>
    <row r="265" spans="1:5" x14ac:dyDescent="0.25">
      <c r="A265" s="163">
        <v>1.01E-2</v>
      </c>
      <c r="C265" s="163">
        <v>4.1000000000000003E-3</v>
      </c>
      <c r="E265" t="s">
        <v>1393</v>
      </c>
    </row>
    <row r="266" spans="1:5" x14ac:dyDescent="0.25">
      <c r="A266" s="163">
        <v>1.01E-2</v>
      </c>
      <c r="C266" s="163">
        <v>4.1999999999999997E-3</v>
      </c>
      <c r="E266" t="s">
        <v>141</v>
      </c>
    </row>
    <row r="267" spans="1:5" x14ac:dyDescent="0.25">
      <c r="A267" s="163">
        <v>1.017E-2</v>
      </c>
      <c r="C267" s="163">
        <v>4.1999999999999997E-3</v>
      </c>
      <c r="E267" t="s">
        <v>140</v>
      </c>
    </row>
    <row r="268" spans="1:5" x14ac:dyDescent="0.25">
      <c r="A268" s="163">
        <v>1.025E-2</v>
      </c>
      <c r="C268" s="163">
        <v>4.1999999999999997E-3</v>
      </c>
      <c r="E268" t="s">
        <v>375</v>
      </c>
    </row>
    <row r="269" spans="1:5" x14ac:dyDescent="0.25">
      <c r="A269" s="163">
        <v>1.03E-2</v>
      </c>
      <c r="C269" s="163">
        <v>4.3E-3</v>
      </c>
      <c r="E269" t="s">
        <v>1315</v>
      </c>
    </row>
    <row r="270" spans="1:5" x14ac:dyDescent="0.25">
      <c r="A270" s="163">
        <v>1.03E-2</v>
      </c>
      <c r="C270" s="163">
        <v>4.3E-3</v>
      </c>
      <c r="E270" t="s">
        <v>1319</v>
      </c>
    </row>
    <row r="271" spans="1:5" x14ac:dyDescent="0.25">
      <c r="A271" s="163">
        <v>1.03E-2</v>
      </c>
      <c r="C271" s="163">
        <v>4.4000000000000003E-3</v>
      </c>
      <c r="E271" t="s">
        <v>1327</v>
      </c>
    </row>
    <row r="272" spans="1:5" x14ac:dyDescent="0.25">
      <c r="A272" s="163">
        <v>1.03E-2</v>
      </c>
      <c r="C272" s="163">
        <v>4.4000000000000003E-3</v>
      </c>
      <c r="E272" t="s">
        <v>208</v>
      </c>
    </row>
    <row r="273" spans="1:5" x14ac:dyDescent="0.25">
      <c r="A273" s="163">
        <v>1.04E-2</v>
      </c>
      <c r="C273" s="163">
        <v>4.4000000000000003E-3</v>
      </c>
      <c r="E273" t="s">
        <v>188</v>
      </c>
    </row>
    <row r="274" spans="1:5" x14ac:dyDescent="0.25">
      <c r="A274" s="163">
        <v>1.04E-2</v>
      </c>
      <c r="C274" s="163">
        <v>4.4000000000000003E-3</v>
      </c>
      <c r="E274" t="s">
        <v>189</v>
      </c>
    </row>
    <row r="275" spans="1:5" x14ac:dyDescent="0.25">
      <c r="A275" s="163">
        <v>1.0500000000000001E-2</v>
      </c>
      <c r="C275" s="163">
        <v>4.4000000000000003E-3</v>
      </c>
      <c r="E275" t="s">
        <v>65</v>
      </c>
    </row>
    <row r="276" spans="1:5" x14ac:dyDescent="0.25">
      <c r="A276" s="163">
        <v>1.0500000000000001E-2</v>
      </c>
      <c r="C276" s="163">
        <v>4.4999999999999997E-3</v>
      </c>
      <c r="E276" t="s">
        <v>144</v>
      </c>
    </row>
    <row r="277" spans="1:5" x14ac:dyDescent="0.25">
      <c r="A277" s="163">
        <v>1.0500000000000001E-2</v>
      </c>
      <c r="C277" s="163">
        <v>4.4999999999999997E-3</v>
      </c>
      <c r="E277" t="s">
        <v>175</v>
      </c>
    </row>
    <row r="278" spans="1:5" x14ac:dyDescent="0.25">
      <c r="A278" s="163">
        <v>1.0500000000000001E-2</v>
      </c>
      <c r="C278" s="163">
        <v>4.5999999999999999E-3</v>
      </c>
      <c r="E278" t="s">
        <v>146</v>
      </c>
    </row>
    <row r="279" spans="1:5" x14ac:dyDescent="0.25">
      <c r="A279" s="163">
        <v>1.06E-2</v>
      </c>
      <c r="C279" s="163">
        <v>4.5999999999999999E-3</v>
      </c>
      <c r="E279" t="s">
        <v>241</v>
      </c>
    </row>
    <row r="280" spans="1:5" x14ac:dyDescent="0.25">
      <c r="A280" s="163">
        <v>1.06E-2</v>
      </c>
      <c r="C280" s="163">
        <v>4.7000000000000002E-3</v>
      </c>
      <c r="E280" t="s">
        <v>42</v>
      </c>
    </row>
    <row r="281" spans="1:5" x14ac:dyDescent="0.25">
      <c r="A281" s="163">
        <v>1.06E-2</v>
      </c>
      <c r="C281" s="163">
        <v>4.7999999999999996E-3</v>
      </c>
      <c r="E281" t="s">
        <v>331</v>
      </c>
    </row>
    <row r="282" spans="1:5" x14ac:dyDescent="0.25">
      <c r="A282" s="163">
        <v>1.06E-2</v>
      </c>
      <c r="C282" s="163">
        <v>4.7999999999999996E-3</v>
      </c>
      <c r="E282" t="s">
        <v>46</v>
      </c>
    </row>
    <row r="283" spans="1:5" x14ac:dyDescent="0.25">
      <c r="A283" s="163">
        <v>1.06E-2</v>
      </c>
      <c r="C283" s="163">
        <v>4.8999999999999998E-3</v>
      </c>
      <c r="E283" t="s">
        <v>173</v>
      </c>
    </row>
    <row r="284" spans="1:5" x14ac:dyDescent="0.25">
      <c r="A284" s="163">
        <v>1.0699999999999999E-2</v>
      </c>
      <c r="C284" s="163">
        <v>5.0000000000000001E-3</v>
      </c>
      <c r="E284" t="s">
        <v>271</v>
      </c>
    </row>
    <row r="285" spans="1:5" x14ac:dyDescent="0.25">
      <c r="A285" s="163">
        <v>1.0699999999999999E-2</v>
      </c>
      <c r="C285" s="163">
        <v>5.0000000000000001E-3</v>
      </c>
      <c r="E285" t="s">
        <v>1270</v>
      </c>
    </row>
    <row r="286" spans="1:5" x14ac:dyDescent="0.25">
      <c r="A286" s="163">
        <v>1.0800000000000001E-2</v>
      </c>
      <c r="C286" s="163">
        <v>5.0000000000000001E-3</v>
      </c>
      <c r="E286" t="s">
        <v>354</v>
      </c>
    </row>
    <row r="287" spans="1:5" x14ac:dyDescent="0.25">
      <c r="A287" s="163">
        <v>1.0800000000000001E-2</v>
      </c>
      <c r="C287" s="163">
        <v>5.0000000000000001E-3</v>
      </c>
      <c r="E287" t="s">
        <v>428</v>
      </c>
    </row>
    <row r="288" spans="1:5" x14ac:dyDescent="0.25">
      <c r="A288" s="163">
        <v>1.0999999999999999E-2</v>
      </c>
      <c r="C288" s="163">
        <v>5.0000000000000001E-3</v>
      </c>
      <c r="E288" t="s">
        <v>942</v>
      </c>
    </row>
    <row r="289" spans="1:5" x14ac:dyDescent="0.25">
      <c r="A289" s="163">
        <v>1.0999999999999999E-2</v>
      </c>
      <c r="C289" s="163">
        <v>5.0000000000000001E-3</v>
      </c>
      <c r="E289" t="s">
        <v>1227</v>
      </c>
    </row>
    <row r="290" spans="1:5" x14ac:dyDescent="0.25">
      <c r="A290" s="163">
        <v>1.0999999999999999E-2</v>
      </c>
      <c r="C290" s="163">
        <v>5.0000000000000001E-3</v>
      </c>
      <c r="E290" t="s">
        <v>1331</v>
      </c>
    </row>
    <row r="291" spans="1:5" x14ac:dyDescent="0.25">
      <c r="A291" s="163">
        <v>1.0999999999999999E-2</v>
      </c>
      <c r="C291" s="163">
        <v>5.0000000000000001E-3</v>
      </c>
      <c r="E291" t="s">
        <v>387</v>
      </c>
    </row>
    <row r="292" spans="1:5" x14ac:dyDescent="0.25">
      <c r="A292" s="163">
        <v>1.11E-2</v>
      </c>
      <c r="C292" s="163">
        <v>5.0000000000000001E-3</v>
      </c>
      <c r="E292" t="s">
        <v>1235</v>
      </c>
    </row>
    <row r="293" spans="1:5" x14ac:dyDescent="0.25">
      <c r="A293" s="163">
        <v>1.12E-2</v>
      </c>
      <c r="C293" s="163">
        <v>5.0000000000000001E-3</v>
      </c>
      <c r="E293" t="s">
        <v>414</v>
      </c>
    </row>
    <row r="294" spans="1:5" x14ac:dyDescent="0.25">
      <c r="A294" s="163">
        <v>1.12E-2</v>
      </c>
      <c r="C294" s="163">
        <v>5.0000000000000001E-3</v>
      </c>
      <c r="E294" t="s">
        <v>270</v>
      </c>
    </row>
    <row r="295" spans="1:5" x14ac:dyDescent="0.25">
      <c r="A295" s="163">
        <v>1.15E-2</v>
      </c>
      <c r="C295" s="163">
        <v>5.0000000000000001E-3</v>
      </c>
      <c r="E295" t="s">
        <v>399</v>
      </c>
    </row>
    <row r="296" spans="1:5" x14ac:dyDescent="0.25">
      <c r="A296" s="163">
        <v>1.15E-2</v>
      </c>
      <c r="C296" s="163">
        <v>5.0000000000000001E-3</v>
      </c>
      <c r="E296" t="s">
        <v>31</v>
      </c>
    </row>
    <row r="297" spans="1:5" x14ac:dyDescent="0.25">
      <c r="A297" s="163">
        <v>1.15E-2</v>
      </c>
      <c r="C297" s="163">
        <v>5.0000000000000001E-3</v>
      </c>
      <c r="E297" t="s">
        <v>434</v>
      </c>
    </row>
    <row r="298" spans="1:5" x14ac:dyDescent="0.25">
      <c r="A298" s="163">
        <v>1.15E-2</v>
      </c>
      <c r="C298" s="163">
        <v>5.0000000000000001E-3</v>
      </c>
      <c r="E298" t="s">
        <v>201</v>
      </c>
    </row>
    <row r="299" spans="1:5" x14ac:dyDescent="0.25">
      <c r="A299" s="163">
        <v>1.15E-2</v>
      </c>
      <c r="C299" s="163">
        <v>5.0000000000000001E-3</v>
      </c>
      <c r="E299" t="s">
        <v>272</v>
      </c>
    </row>
    <row r="300" spans="1:5" x14ac:dyDescent="0.25">
      <c r="A300" s="163">
        <v>1.15E-2</v>
      </c>
      <c r="C300" s="163">
        <v>5.0000000000000001E-3</v>
      </c>
      <c r="E300" t="s">
        <v>367</v>
      </c>
    </row>
    <row r="301" spans="1:5" x14ac:dyDescent="0.25">
      <c r="A301" s="163">
        <v>1.1599999999999999E-2</v>
      </c>
      <c r="C301" s="163">
        <v>5.0000000000000001E-3</v>
      </c>
      <c r="E301" t="s">
        <v>408</v>
      </c>
    </row>
    <row r="302" spans="1:5" x14ac:dyDescent="0.25">
      <c r="A302" s="163">
        <v>1.1599999999999999E-2</v>
      </c>
      <c r="C302" s="163">
        <v>5.0000000000000001E-3</v>
      </c>
      <c r="E302" t="s">
        <v>412</v>
      </c>
    </row>
    <row r="303" spans="1:5" x14ac:dyDescent="0.25">
      <c r="A303" s="163">
        <v>1.17E-2</v>
      </c>
      <c r="C303" s="163">
        <v>5.0000000000000001E-3</v>
      </c>
      <c r="E303" t="s">
        <v>410</v>
      </c>
    </row>
    <row r="304" spans="1:5" x14ac:dyDescent="0.25">
      <c r="A304" s="163">
        <v>1.17E-2</v>
      </c>
      <c r="C304" s="163">
        <v>5.0000000000000001E-3</v>
      </c>
      <c r="E304" t="s">
        <v>1414</v>
      </c>
    </row>
    <row r="305" spans="1:5" x14ac:dyDescent="0.25">
      <c r="A305" s="163">
        <v>1.17E-2</v>
      </c>
      <c r="C305" s="163">
        <v>5.0000000000000001E-3</v>
      </c>
      <c r="E305" t="s">
        <v>44</v>
      </c>
    </row>
    <row r="306" spans="1:5" x14ac:dyDescent="0.25">
      <c r="A306" s="163">
        <v>1.18E-2</v>
      </c>
      <c r="C306" s="163">
        <v>5.0000000000000001E-3</v>
      </c>
      <c r="E306" t="s">
        <v>2</v>
      </c>
    </row>
    <row r="307" spans="1:5" x14ac:dyDescent="0.25">
      <c r="A307" s="163">
        <v>1.18E-2</v>
      </c>
      <c r="C307" s="163">
        <v>5.0000000000000001E-3</v>
      </c>
      <c r="E307" t="s">
        <v>4</v>
      </c>
    </row>
    <row r="308" spans="1:5" x14ac:dyDescent="0.25">
      <c r="A308" s="163">
        <v>1.18E-2</v>
      </c>
      <c r="C308" s="163">
        <v>5.0000000000000001E-3</v>
      </c>
      <c r="E308" t="s">
        <v>149</v>
      </c>
    </row>
    <row r="309" spans="1:5" x14ac:dyDescent="0.25">
      <c r="A309" s="163">
        <v>1.18E-2</v>
      </c>
      <c r="C309" s="163">
        <v>5.0000000000000001E-3</v>
      </c>
      <c r="E309" t="s">
        <v>263</v>
      </c>
    </row>
    <row r="310" spans="1:5" x14ac:dyDescent="0.25">
      <c r="A310" s="163">
        <v>1.18E-2</v>
      </c>
      <c r="C310" s="163">
        <v>5.0000000000000001E-3</v>
      </c>
      <c r="E310" t="s">
        <v>219</v>
      </c>
    </row>
    <row r="311" spans="1:5" x14ac:dyDescent="0.25">
      <c r="A311" s="163">
        <v>1.1900000000000001E-2</v>
      </c>
      <c r="C311" s="163">
        <v>5.0000000000000001E-3</v>
      </c>
      <c r="E311" t="s">
        <v>148</v>
      </c>
    </row>
    <row r="312" spans="1:5" x14ac:dyDescent="0.25">
      <c r="A312" s="163">
        <v>1.1900000000000001E-2</v>
      </c>
      <c r="C312" s="163">
        <v>5.0000000000000001E-3</v>
      </c>
      <c r="E312" t="s">
        <v>381</v>
      </c>
    </row>
    <row r="313" spans="1:5" x14ac:dyDescent="0.25">
      <c r="A313" s="163">
        <v>1.1900000000000001E-2</v>
      </c>
      <c r="C313" s="163">
        <v>5.0000000000000001E-3</v>
      </c>
      <c r="E313" t="s">
        <v>265</v>
      </c>
    </row>
    <row r="314" spans="1:5" x14ac:dyDescent="0.25">
      <c r="A314" s="163">
        <v>1.2E-2</v>
      </c>
      <c r="C314" s="163">
        <v>5.0000000000000001E-3</v>
      </c>
      <c r="E314" t="s">
        <v>267</v>
      </c>
    </row>
    <row r="315" spans="1:5" x14ac:dyDescent="0.25">
      <c r="A315" s="163">
        <v>1.2E-2</v>
      </c>
      <c r="C315" s="163">
        <v>5.0000000000000001E-3</v>
      </c>
      <c r="E315" t="s">
        <v>383</v>
      </c>
    </row>
    <row r="316" spans="1:5" x14ac:dyDescent="0.25">
      <c r="A316" s="163">
        <v>1.2E-2</v>
      </c>
      <c r="C316" s="163">
        <v>5.0000000000000001E-3</v>
      </c>
      <c r="E316" t="s">
        <v>190</v>
      </c>
    </row>
    <row r="317" spans="1:5" x14ac:dyDescent="0.25">
      <c r="A317" s="163">
        <v>1.2E-2</v>
      </c>
      <c r="C317" s="163">
        <v>5.0000000000000001E-3</v>
      </c>
      <c r="E317" t="s">
        <v>147</v>
      </c>
    </row>
    <row r="318" spans="1:5" x14ac:dyDescent="0.25">
      <c r="A318" s="163">
        <v>1.2E-2</v>
      </c>
      <c r="C318" s="163">
        <v>5.0000000000000001E-3</v>
      </c>
      <c r="E318" t="s">
        <v>48</v>
      </c>
    </row>
    <row r="319" spans="1:5" x14ac:dyDescent="0.25">
      <c r="A319" s="163">
        <v>1.21E-2</v>
      </c>
      <c r="C319" s="163">
        <v>5.0000000000000001E-3</v>
      </c>
      <c r="E319" t="s">
        <v>23</v>
      </c>
    </row>
    <row r="320" spans="1:5" x14ac:dyDescent="0.25">
      <c r="A320" s="163">
        <v>1.21E-2</v>
      </c>
      <c r="C320" s="163">
        <v>5.0000000000000001E-3</v>
      </c>
      <c r="E320" t="s">
        <v>83</v>
      </c>
    </row>
    <row r="321" spans="1:5" x14ac:dyDescent="0.25">
      <c r="A321" s="163">
        <v>1.2200000000000001E-2</v>
      </c>
      <c r="C321" s="163">
        <v>5.0126000000000007E-3</v>
      </c>
      <c r="E321" t="s">
        <v>80</v>
      </c>
    </row>
    <row r="322" spans="1:5" x14ac:dyDescent="0.25">
      <c r="A322" s="163">
        <v>1.2200000000000001E-2</v>
      </c>
      <c r="C322" s="163">
        <v>5.0140000000000002E-3</v>
      </c>
      <c r="E322" t="s">
        <v>85</v>
      </c>
    </row>
    <row r="323" spans="1:5" x14ac:dyDescent="0.25">
      <c r="A323" s="163">
        <v>1.2200000000000001E-2</v>
      </c>
      <c r="C323" s="163">
        <v>5.1000000000000004E-3</v>
      </c>
      <c r="E323" t="s">
        <v>57</v>
      </c>
    </row>
    <row r="324" spans="1:5" x14ac:dyDescent="0.25">
      <c r="A324" s="163">
        <v>1.2200000000000001E-2</v>
      </c>
      <c r="C324" s="163">
        <v>5.1000000000000004E-3</v>
      </c>
      <c r="E324" t="s">
        <v>1303</v>
      </c>
    </row>
    <row r="325" spans="1:5" x14ac:dyDescent="0.25">
      <c r="A325" s="163">
        <v>1.2200000000000001E-2</v>
      </c>
      <c r="C325" s="163">
        <v>5.1000000000000004E-3</v>
      </c>
      <c r="E325" t="s">
        <v>1317</v>
      </c>
    </row>
    <row r="326" spans="1:5" x14ac:dyDescent="0.25">
      <c r="A326" s="163">
        <v>1.23E-2</v>
      </c>
      <c r="C326" s="163">
        <v>5.1000000000000004E-3</v>
      </c>
      <c r="E326" t="s">
        <v>1308</v>
      </c>
    </row>
    <row r="327" spans="1:5" x14ac:dyDescent="0.25">
      <c r="A327" s="163">
        <v>1.23E-2</v>
      </c>
      <c r="C327" s="163">
        <v>5.1999999999999998E-3</v>
      </c>
      <c r="E327" t="s">
        <v>1329</v>
      </c>
    </row>
    <row r="328" spans="1:5" x14ac:dyDescent="0.25">
      <c r="A328" s="163">
        <v>1.23E-2</v>
      </c>
      <c r="C328" s="163">
        <v>5.4000000000000003E-3</v>
      </c>
      <c r="E328" t="s">
        <v>1401</v>
      </c>
    </row>
    <row r="329" spans="1:5" x14ac:dyDescent="0.25">
      <c r="A329" s="163">
        <v>1.2311000000000001E-2</v>
      </c>
      <c r="C329" s="163">
        <v>5.4999999999999997E-3</v>
      </c>
      <c r="E329" t="s">
        <v>1228</v>
      </c>
    </row>
    <row r="330" spans="1:5" x14ac:dyDescent="0.25">
      <c r="A330" s="163">
        <v>1.24E-2</v>
      </c>
      <c r="C330" s="163">
        <v>5.5999999999999999E-3</v>
      </c>
      <c r="E330" t="s">
        <v>398</v>
      </c>
    </row>
    <row r="331" spans="1:5" x14ac:dyDescent="0.25">
      <c r="A331" s="163">
        <v>1.24E-2</v>
      </c>
      <c r="C331" s="163">
        <v>5.7000000000000002E-3</v>
      </c>
      <c r="E331" t="s">
        <v>444</v>
      </c>
    </row>
    <row r="332" spans="1:5" x14ac:dyDescent="0.25">
      <c r="A332" s="163">
        <v>1.2500000000000001E-2</v>
      </c>
      <c r="C332" s="163">
        <v>5.7999999999999996E-3</v>
      </c>
      <c r="E332" t="s">
        <v>1398</v>
      </c>
    </row>
    <row r="333" spans="1:5" x14ac:dyDescent="0.25">
      <c r="A333" s="163">
        <v>1.26E-2</v>
      </c>
      <c r="C333" s="163">
        <v>5.7999999999999996E-3</v>
      </c>
      <c r="E333" t="s">
        <v>150</v>
      </c>
    </row>
    <row r="334" spans="1:5" x14ac:dyDescent="0.25">
      <c r="A334" s="163">
        <v>1.26E-2</v>
      </c>
      <c r="C334" s="163">
        <v>6.0000000000000001E-3</v>
      </c>
      <c r="E334" t="s">
        <v>13</v>
      </c>
    </row>
    <row r="335" spans="1:5" x14ac:dyDescent="0.25">
      <c r="A335" s="163">
        <v>1.2800000000000001E-2</v>
      </c>
      <c r="C335" s="163">
        <v>6.0000000000000001E-3</v>
      </c>
      <c r="E335" t="s">
        <v>213</v>
      </c>
    </row>
    <row r="336" spans="1:5" x14ac:dyDescent="0.25">
      <c r="A336" s="163">
        <v>1.2800000000000001E-2</v>
      </c>
      <c r="C336" s="163">
        <v>6.0000000000000001E-3</v>
      </c>
      <c r="E336" t="s">
        <v>326</v>
      </c>
    </row>
    <row r="337" spans="1:5" x14ac:dyDescent="0.25">
      <c r="A337" s="163">
        <v>1.2800000000000001E-2</v>
      </c>
      <c r="C337" s="163">
        <v>6.0000000000000001E-3</v>
      </c>
      <c r="E337" t="s">
        <v>363</v>
      </c>
    </row>
    <row r="338" spans="1:5" x14ac:dyDescent="0.25">
      <c r="A338" s="163">
        <v>1.2800000000000001E-2</v>
      </c>
      <c r="C338" s="163">
        <v>6.0000000000000001E-3</v>
      </c>
      <c r="E338" t="s">
        <v>854</v>
      </c>
    </row>
    <row r="339" spans="1:5" x14ac:dyDescent="0.25">
      <c r="A339" s="163">
        <v>1.2800000000000001E-2</v>
      </c>
      <c r="C339" s="163">
        <v>6.0000000000000001E-3</v>
      </c>
    </row>
    <row r="340" spans="1:5" x14ac:dyDescent="0.25">
      <c r="A340" s="163">
        <v>1.2800000000000001E-2</v>
      </c>
      <c r="C340" s="163">
        <v>6.0000000000000001E-3</v>
      </c>
    </row>
    <row r="341" spans="1:5" x14ac:dyDescent="0.25">
      <c r="A341" s="163">
        <v>1.29E-2</v>
      </c>
      <c r="C341" s="163">
        <v>6.0000000000000001E-3</v>
      </c>
    </row>
    <row r="342" spans="1:5" x14ac:dyDescent="0.25">
      <c r="A342" s="163">
        <v>1.29E-2</v>
      </c>
      <c r="C342" s="163">
        <v>6.0000000000000001E-3</v>
      </c>
    </row>
    <row r="343" spans="1:5" x14ac:dyDescent="0.25">
      <c r="A343" s="163">
        <v>1.2999999999999999E-2</v>
      </c>
      <c r="C343" s="163">
        <v>6.0000000000000001E-3</v>
      </c>
    </row>
    <row r="344" spans="1:5" x14ac:dyDescent="0.25">
      <c r="A344" s="163">
        <v>1.2999999999999999E-2</v>
      </c>
      <c r="C344" s="163">
        <v>6.0000000000000001E-3</v>
      </c>
    </row>
    <row r="345" spans="1:5" x14ac:dyDescent="0.25">
      <c r="A345" s="163">
        <v>1.3100000000000001E-2</v>
      </c>
      <c r="C345" s="163">
        <v>6.0000000000000001E-3</v>
      </c>
    </row>
    <row r="346" spans="1:5" x14ac:dyDescent="0.25">
      <c r="A346" s="163">
        <v>1.32E-2</v>
      </c>
      <c r="C346" s="163">
        <v>6.0000000000000001E-3</v>
      </c>
    </row>
    <row r="347" spans="1:5" x14ac:dyDescent="0.25">
      <c r="A347" s="163">
        <v>1.3299999999999999E-2</v>
      </c>
      <c r="C347" s="163">
        <v>6.0000000000000001E-3</v>
      </c>
    </row>
    <row r="348" spans="1:5" x14ac:dyDescent="0.25">
      <c r="A348" s="163">
        <v>1.34E-2</v>
      </c>
      <c r="C348" s="163">
        <v>6.0000000000000001E-3</v>
      </c>
    </row>
    <row r="349" spans="1:5" x14ac:dyDescent="0.25">
      <c r="A349" s="163">
        <v>1.34E-2</v>
      </c>
      <c r="C349" s="163">
        <v>6.0000000000000001E-3</v>
      </c>
    </row>
    <row r="350" spans="1:5" x14ac:dyDescent="0.25">
      <c r="A350" s="163">
        <v>1.35E-2</v>
      </c>
      <c r="C350" s="163">
        <v>6.0000000000000001E-3</v>
      </c>
    </row>
    <row r="351" spans="1:5" x14ac:dyDescent="0.25">
      <c r="A351" s="163">
        <v>1.35E-2</v>
      </c>
      <c r="C351" s="163">
        <v>6.0000000000000001E-3</v>
      </c>
    </row>
    <row r="352" spans="1:5" x14ac:dyDescent="0.25">
      <c r="A352" s="163">
        <v>1.35E-2</v>
      </c>
      <c r="C352" s="163">
        <v>6.0000000000000001E-3</v>
      </c>
    </row>
    <row r="353" spans="1:3" x14ac:dyDescent="0.25">
      <c r="A353" s="163">
        <v>1.35E-2</v>
      </c>
      <c r="C353" s="163">
        <v>6.0000000000000001E-3</v>
      </c>
    </row>
    <row r="354" spans="1:3" x14ac:dyDescent="0.25">
      <c r="A354" s="163">
        <v>1.35E-2</v>
      </c>
      <c r="C354" s="163">
        <v>6.0000000000000001E-3</v>
      </c>
    </row>
    <row r="355" spans="1:3" x14ac:dyDescent="0.25">
      <c r="A355" s="163">
        <v>1.35E-2</v>
      </c>
      <c r="C355" s="163">
        <v>6.0000000000000001E-3</v>
      </c>
    </row>
    <row r="356" spans="1:3" x14ac:dyDescent="0.25">
      <c r="A356" s="163">
        <v>1.35E-2</v>
      </c>
      <c r="C356" s="163">
        <v>6.0000000000000001E-3</v>
      </c>
    </row>
    <row r="357" spans="1:3" x14ac:dyDescent="0.25">
      <c r="A357" s="163">
        <v>1.35E-2</v>
      </c>
      <c r="C357" s="163">
        <v>6.0000000000000001E-3</v>
      </c>
    </row>
    <row r="358" spans="1:3" x14ac:dyDescent="0.25">
      <c r="A358" s="163">
        <v>1.3599999999999999E-2</v>
      </c>
      <c r="C358" s="163">
        <v>6.0000000000000001E-3</v>
      </c>
    </row>
    <row r="359" spans="1:3" x14ac:dyDescent="0.25">
      <c r="A359" s="163">
        <v>1.3599999999999999E-2</v>
      </c>
      <c r="C359" s="163">
        <v>6.0000000000000001E-3</v>
      </c>
    </row>
    <row r="360" spans="1:3" x14ac:dyDescent="0.25">
      <c r="A360" s="163">
        <v>1.37E-2</v>
      </c>
      <c r="C360" s="163">
        <v>6.0000000000000001E-3</v>
      </c>
    </row>
    <row r="361" spans="1:3" x14ac:dyDescent="0.25">
      <c r="A361" s="163">
        <v>1.38E-2</v>
      </c>
      <c r="C361" s="163">
        <v>6.0358999999999994E-3</v>
      </c>
    </row>
    <row r="362" spans="1:3" x14ac:dyDescent="0.25">
      <c r="A362" s="163">
        <v>1.38E-2</v>
      </c>
      <c r="C362" s="163">
        <v>6.0999999999999995E-3</v>
      </c>
    </row>
    <row r="363" spans="1:3" x14ac:dyDescent="0.25">
      <c r="A363" s="163">
        <v>1.3899999999999999E-2</v>
      </c>
      <c r="C363" s="163">
        <v>6.0999999999999995E-3</v>
      </c>
    </row>
    <row r="364" spans="1:3" x14ac:dyDescent="0.25">
      <c r="A364" s="163">
        <v>1.43E-2</v>
      </c>
      <c r="C364" s="163">
        <v>6.1000000000000004E-3</v>
      </c>
    </row>
    <row r="365" spans="1:3" x14ac:dyDescent="0.25">
      <c r="A365" s="163">
        <v>1.46E-2</v>
      </c>
      <c r="C365" s="163">
        <v>6.3E-3</v>
      </c>
    </row>
    <row r="366" spans="1:3" x14ac:dyDescent="0.25">
      <c r="A366" s="163">
        <v>1.47E-2</v>
      </c>
      <c r="C366" s="163">
        <v>6.6E-3</v>
      </c>
    </row>
    <row r="367" spans="1:3" x14ac:dyDescent="0.25">
      <c r="A367" s="163">
        <v>1.5100000000000001E-2</v>
      </c>
      <c r="C367" s="163">
        <v>6.9999999999999993E-3</v>
      </c>
    </row>
    <row r="368" spans="1:3" x14ac:dyDescent="0.25">
      <c r="A368" s="163">
        <v>1.55E-2</v>
      </c>
      <c r="C368" s="163">
        <v>6.9999999999999993E-3</v>
      </c>
    </row>
    <row r="369" spans="1:3" x14ac:dyDescent="0.25">
      <c r="A369" s="163">
        <v>1.5599999999999999E-2</v>
      </c>
      <c r="C369" s="163">
        <v>7.0000000000000001E-3</v>
      </c>
    </row>
    <row r="370" spans="1:3" x14ac:dyDescent="0.25">
      <c r="A370" s="163">
        <v>1.5800000000000002E-2</v>
      </c>
      <c r="C370" s="163">
        <v>7.0000000000000001E-3</v>
      </c>
    </row>
    <row r="371" spans="1:3" x14ac:dyDescent="0.25">
      <c r="A371" s="163">
        <v>1.5900000000000001E-2</v>
      </c>
      <c r="C371" s="163">
        <v>7.0000000000000001E-3</v>
      </c>
    </row>
    <row r="372" spans="1:3" x14ac:dyDescent="0.25">
      <c r="A372" s="163">
        <v>1.6400000000000001E-2</v>
      </c>
      <c r="C372" s="163">
        <v>7.1000000000000004E-3</v>
      </c>
    </row>
    <row r="373" spans="1:3" x14ac:dyDescent="0.25">
      <c r="A373" s="163">
        <v>1.6500000000000001E-2</v>
      </c>
      <c r="C373" s="163">
        <v>7.3000000000000001E-3</v>
      </c>
    </row>
    <row r="374" spans="1:3" x14ac:dyDescent="0.25">
      <c r="A374" s="163">
        <v>1.66E-2</v>
      </c>
      <c r="C374" s="163">
        <v>7.4999999999999997E-3</v>
      </c>
    </row>
    <row r="375" spans="1:3" x14ac:dyDescent="0.25">
      <c r="A375" s="163">
        <v>1.6799999999999999E-2</v>
      </c>
      <c r="C375" s="163">
        <v>7.6E-3</v>
      </c>
    </row>
    <row r="376" spans="1:3" x14ac:dyDescent="0.25">
      <c r="A376" s="163">
        <v>1.7100000000000001E-2</v>
      </c>
      <c r="C376" s="163">
        <v>7.6E-3</v>
      </c>
    </row>
    <row r="377" spans="1:3" x14ac:dyDescent="0.25">
      <c r="A377" s="163">
        <v>1.8200000000000001E-2</v>
      </c>
      <c r="C377" s="163">
        <v>8.0000000000000002E-3</v>
      </c>
    </row>
    <row r="378" spans="1:3" x14ac:dyDescent="0.25">
      <c r="A378" s="163">
        <v>1.84E-2</v>
      </c>
      <c r="C378" s="163">
        <v>8.0000000000000002E-3</v>
      </c>
    </row>
    <row r="379" spans="1:3" x14ac:dyDescent="0.25">
      <c r="A379" s="163">
        <v>1.8800000000000001E-2</v>
      </c>
      <c r="C379" s="163">
        <v>8.0000000000000002E-3</v>
      </c>
    </row>
    <row r="380" spans="1:3" x14ac:dyDescent="0.25">
      <c r="A380" s="163">
        <v>1.9E-2</v>
      </c>
      <c r="C380" s="163">
        <v>8.9999999999999993E-3</v>
      </c>
    </row>
    <row r="381" spans="1:3" x14ac:dyDescent="0.25">
      <c r="A381" s="163">
        <v>1.9300000000000001E-2</v>
      </c>
      <c r="C381" s="163">
        <v>8.9999999999999993E-3</v>
      </c>
    </row>
    <row r="382" spans="1:3" x14ac:dyDescent="0.25">
      <c r="A382" s="163">
        <v>1.9699999999999999E-2</v>
      </c>
      <c r="C382" s="163">
        <v>1.01E-2</v>
      </c>
    </row>
    <row r="383" spans="1:3" x14ac:dyDescent="0.25">
      <c r="A383" s="163">
        <v>1.9699999999999999E-2</v>
      </c>
      <c r="C383" s="163">
        <v>1.01E-2</v>
      </c>
    </row>
    <row r="384" spans="1:3" x14ac:dyDescent="0.25">
      <c r="A384" s="163">
        <v>1.9900000000000001E-2</v>
      </c>
      <c r="C384" s="163">
        <v>1.2E-2</v>
      </c>
    </row>
    <row r="385" spans="1:3" x14ac:dyDescent="0.25">
      <c r="A385" s="163">
        <v>2.0199999999999999E-2</v>
      </c>
      <c r="C385" s="163">
        <v>1.2E-2</v>
      </c>
    </row>
    <row r="386" spans="1:3" x14ac:dyDescent="0.25">
      <c r="A386" s="163">
        <v>2.0500000000000001E-2</v>
      </c>
      <c r="C386" s="163" t="s">
        <v>300</v>
      </c>
    </row>
    <row r="387" spans="1:3" x14ac:dyDescent="0.25">
      <c r="A387" s="163">
        <v>2.07E-2</v>
      </c>
      <c r="C387" s="163" t="s">
        <v>491</v>
      </c>
    </row>
    <row r="388" spans="1:3" x14ac:dyDescent="0.25">
      <c r="A388" s="163">
        <v>2.23E-2</v>
      </c>
      <c r="C388" s="163" t="s">
        <v>491</v>
      </c>
    </row>
    <row r="389" spans="1:3" x14ac:dyDescent="0.25">
      <c r="A389" s="163">
        <v>2.3E-2</v>
      </c>
      <c r="C389" s="163" t="s">
        <v>491</v>
      </c>
    </row>
    <row r="390" spans="1:3" x14ac:dyDescent="0.25">
      <c r="A390" s="163">
        <v>2.3E-2</v>
      </c>
      <c r="C390" s="163" t="s">
        <v>491</v>
      </c>
    </row>
    <row r="391" spans="1:3" x14ac:dyDescent="0.25">
      <c r="A391" s="163">
        <v>2.69E-2</v>
      </c>
      <c r="C391" s="163" t="s">
        <v>491</v>
      </c>
    </row>
    <row r="392" spans="1:3" x14ac:dyDescent="0.25">
      <c r="A392" s="163">
        <v>2.8799999999999999E-2</v>
      </c>
      <c r="C392" s="163" t="s">
        <v>491</v>
      </c>
    </row>
    <row r="393" spans="1:3" x14ac:dyDescent="0.25">
      <c r="A393" s="163">
        <v>2.8799999999999999E-2</v>
      </c>
      <c r="C393" s="163" t="s">
        <v>491</v>
      </c>
    </row>
    <row r="394" spans="1:3" x14ac:dyDescent="0.25">
      <c r="A394" s="163">
        <v>2.9399999999999999E-2</v>
      </c>
      <c r="C394" s="163" t="s">
        <v>491</v>
      </c>
    </row>
    <row r="395" spans="1:3" x14ac:dyDescent="0.25">
      <c r="A395" s="163">
        <v>2.9399999999999999E-2</v>
      </c>
      <c r="C395" s="163" t="s">
        <v>491</v>
      </c>
    </row>
    <row r="396" spans="1:3" x14ac:dyDescent="0.25">
      <c r="A396" s="163"/>
      <c r="C396" s="163" t="s">
        <v>491</v>
      </c>
    </row>
    <row r="397" spans="1:3" x14ac:dyDescent="0.25">
      <c r="A397" s="163"/>
      <c r="C397" s="163"/>
    </row>
    <row r="398" spans="1:3" x14ac:dyDescent="0.25">
      <c r="A398" s="163"/>
      <c r="C398" s="163"/>
    </row>
    <row r="399" spans="1:3" x14ac:dyDescent="0.25">
      <c r="A399" s="163"/>
      <c r="C399" s="163"/>
    </row>
    <row r="400" spans="1:3" x14ac:dyDescent="0.25">
      <c r="A400" s="163"/>
      <c r="C400" s="163"/>
    </row>
    <row r="401" spans="1:3" x14ac:dyDescent="0.25">
      <c r="A401" s="163"/>
      <c r="C401" s="163"/>
    </row>
    <row r="402" spans="1:3" x14ac:dyDescent="0.25">
      <c r="A402" s="163"/>
      <c r="C402" s="163"/>
    </row>
    <row r="403" spans="1:3" x14ac:dyDescent="0.25">
      <c r="A403" s="163"/>
      <c r="C403" s="163"/>
    </row>
    <row r="404" spans="1:3" x14ac:dyDescent="0.25">
      <c r="A404" s="163"/>
      <c r="C404" s="163"/>
    </row>
    <row r="405" spans="1:3" x14ac:dyDescent="0.25">
      <c r="A405" s="163"/>
      <c r="C405" s="163"/>
    </row>
    <row r="406" spans="1:3" x14ac:dyDescent="0.25">
      <c r="A406" s="163"/>
      <c r="C406" s="163"/>
    </row>
    <row r="407" spans="1:3" x14ac:dyDescent="0.25">
      <c r="A407" s="163"/>
      <c r="C407" s="163"/>
    </row>
    <row r="408" spans="1:3" x14ac:dyDescent="0.25">
      <c r="A408" s="163"/>
      <c r="C408" s="163"/>
    </row>
    <row r="409" spans="1:3" x14ac:dyDescent="0.25">
      <c r="A409" s="163"/>
      <c r="C409" s="163"/>
    </row>
    <row r="410" spans="1:3" x14ac:dyDescent="0.25">
      <c r="A410" s="163"/>
      <c r="C410" s="163"/>
    </row>
    <row r="411" spans="1:3" x14ac:dyDescent="0.25">
      <c r="A411" s="163"/>
      <c r="C411" s="163"/>
    </row>
    <row r="412" spans="1:3" x14ac:dyDescent="0.25">
      <c r="A412" s="163"/>
      <c r="C412" s="163"/>
    </row>
    <row r="413" spans="1:3" x14ac:dyDescent="0.25">
      <c r="A413" s="163"/>
      <c r="C413" s="163"/>
    </row>
    <row r="414" spans="1:3" x14ac:dyDescent="0.25">
      <c r="A414" s="163"/>
      <c r="C414" s="163"/>
    </row>
    <row r="415" spans="1:3" x14ac:dyDescent="0.25">
      <c r="A415" s="163"/>
      <c r="C415" s="163"/>
    </row>
    <row r="416" spans="1:3" x14ac:dyDescent="0.25">
      <c r="A416" s="163"/>
      <c r="C416" s="163"/>
    </row>
    <row r="417" spans="1:3" x14ac:dyDescent="0.25">
      <c r="A417" s="163"/>
      <c r="C417" s="163"/>
    </row>
    <row r="418" spans="1:3" x14ac:dyDescent="0.25">
      <c r="A418" s="163"/>
      <c r="C418" s="163"/>
    </row>
    <row r="419" spans="1:3" x14ac:dyDescent="0.25">
      <c r="A419" s="163"/>
      <c r="C419" s="163"/>
    </row>
    <row r="420" spans="1:3" x14ac:dyDescent="0.25">
      <c r="A420" s="163"/>
      <c r="C420" s="163"/>
    </row>
    <row r="421" spans="1:3" x14ac:dyDescent="0.25">
      <c r="A421" s="163"/>
      <c r="C421" s="163"/>
    </row>
    <row r="422" spans="1:3" x14ac:dyDescent="0.25">
      <c r="A422" s="163"/>
      <c r="C422" s="163"/>
    </row>
    <row r="423" spans="1:3" x14ac:dyDescent="0.25">
      <c r="A423" s="163"/>
      <c r="C423" s="163"/>
    </row>
    <row r="424" spans="1:3" x14ac:dyDescent="0.25">
      <c r="A424" s="163"/>
      <c r="C424" s="163"/>
    </row>
    <row r="425" spans="1:3" x14ac:dyDescent="0.25">
      <c r="A425" s="163"/>
      <c r="C425" s="163"/>
    </row>
    <row r="426" spans="1:3" x14ac:dyDescent="0.25">
      <c r="A426" s="163"/>
      <c r="C426" s="163"/>
    </row>
    <row r="427" spans="1:3" x14ac:dyDescent="0.25">
      <c r="A427" s="163"/>
      <c r="C427" s="163"/>
    </row>
    <row r="428" spans="1:3" x14ac:dyDescent="0.25">
      <c r="A428" s="163"/>
      <c r="C428" s="163"/>
    </row>
    <row r="429" spans="1:3" x14ac:dyDescent="0.25">
      <c r="A429" s="163"/>
      <c r="C429" s="163"/>
    </row>
    <row r="430" spans="1:3" x14ac:dyDescent="0.25">
      <c r="A430" s="163"/>
      <c r="C430" s="163"/>
    </row>
    <row r="431" spans="1:3" x14ac:dyDescent="0.25">
      <c r="A431" s="163"/>
      <c r="C431" s="163"/>
    </row>
    <row r="432" spans="1:3" x14ac:dyDescent="0.25">
      <c r="A432" s="163"/>
      <c r="C432" s="163"/>
    </row>
    <row r="433" spans="1:3" x14ac:dyDescent="0.25">
      <c r="A433" s="163"/>
      <c r="C433" s="163"/>
    </row>
    <row r="434" spans="1:3" x14ac:dyDescent="0.25">
      <c r="A434" s="163"/>
      <c r="C434" s="163"/>
    </row>
    <row r="435" spans="1:3" x14ac:dyDescent="0.25">
      <c r="A435" s="163"/>
      <c r="C435" s="163"/>
    </row>
    <row r="436" spans="1:3" x14ac:dyDescent="0.25">
      <c r="A436" s="163"/>
      <c r="C436" s="163"/>
    </row>
    <row r="437" spans="1:3" x14ac:dyDescent="0.25">
      <c r="A437" s="163"/>
      <c r="C437" s="163"/>
    </row>
    <row r="438" spans="1:3" x14ac:dyDescent="0.25">
      <c r="A438" s="163"/>
      <c r="C438" s="163"/>
    </row>
    <row r="439" spans="1:3" x14ac:dyDescent="0.25">
      <c r="A439" s="163"/>
      <c r="C439" s="163"/>
    </row>
    <row r="440" spans="1:3" x14ac:dyDescent="0.25">
      <c r="A440" s="163"/>
      <c r="C440" s="163"/>
    </row>
    <row r="441" spans="1:3" x14ac:dyDescent="0.25">
      <c r="A441" s="163"/>
      <c r="C441" s="163"/>
    </row>
    <row r="442" spans="1:3" x14ac:dyDescent="0.25">
      <c r="A442" s="163"/>
      <c r="C442" s="163"/>
    </row>
    <row r="443" spans="1:3" x14ac:dyDescent="0.25">
      <c r="A443" s="163"/>
      <c r="C443" s="163"/>
    </row>
  </sheetData>
  <sortState xmlns:xlrd2="http://schemas.microsoft.com/office/spreadsheetml/2017/richdata2" ref="E1:E368">
    <sortCondition ref="E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F30CFF071FC04D81865FA362E4B7CB" ma:contentTypeVersion="17" ma:contentTypeDescription="Create a new document." ma:contentTypeScope="" ma:versionID="c7419be817548fab50cc55715e9ba05a">
  <xsd:schema xmlns:xsd="http://www.w3.org/2001/XMLSchema" xmlns:xs="http://www.w3.org/2001/XMLSchema" xmlns:p="http://schemas.microsoft.com/office/2006/metadata/properties" xmlns:ns2="84af72ff-17cd-4fb3-bbb5-e48f8494bf3a" xmlns:ns3="46fbbbcf-ae04-43d8-bc0c-fc55a2759ea1" xmlns:ns4="3b0738c1-0000-4a3e-a11a-0f14df93f9bd" targetNamespace="http://schemas.microsoft.com/office/2006/metadata/properties" ma:root="true" ma:fieldsID="3102e5e6ea30799c99298b04c8580ca5" ns2:_="" ns3:_="" ns4:_="">
    <xsd:import namespace="84af72ff-17cd-4fb3-bbb5-e48f8494bf3a"/>
    <xsd:import namespace="46fbbbcf-ae04-43d8-bc0c-fc55a2759ea1"/>
    <xsd:import namespace="3b0738c1-0000-4a3e-a11a-0f14df93f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af72ff-17cd-4fb3-bbb5-e48f8494bf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11d4f9b-f87b-4141-8e07-e88980166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fbbbcf-ae04-43d8-bc0c-fc55a2759ea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0738c1-0000-4a3e-a11a-0f14df93f9b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7580edd-62e3-41e9-88aa-b3ad48829230}" ma:internalName="TaxCatchAll" ma:showField="CatchAllData" ma:web="46fbbbcf-ae04-43d8-bc0c-fc55a2759e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66835E-80E5-42AB-9605-1D6DD0B0505E}">
  <ds:schemaRefs>
    <ds:schemaRef ds:uri="http://schemas.microsoft.com/sharepoint/v3/contenttype/forms"/>
  </ds:schemaRefs>
</ds:datastoreItem>
</file>

<file path=customXml/itemProps2.xml><?xml version="1.0" encoding="utf-8"?>
<ds:datastoreItem xmlns:ds="http://schemas.openxmlformats.org/officeDocument/2006/customXml" ds:itemID="{ABD9DE38-557B-4FE1-BDEB-2ED54D79E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af72ff-17cd-4fb3-bbb5-e48f8494bf3a"/>
    <ds:schemaRef ds:uri="46fbbbcf-ae04-43d8-bc0c-fc55a2759ea1"/>
    <ds:schemaRef ds:uri="3b0738c1-0000-4a3e-a11a-0f14df93f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Important Information</vt:lpstr>
      <vt:lpstr>Funds, SMAs &amp; Term Deposits</vt:lpstr>
      <vt:lpstr>ASX Listed Securities</vt:lpstr>
      <vt:lpstr>Eligible Insurance</vt:lpstr>
      <vt:lpstr>Annual Report AA Ranges </vt:lpstr>
      <vt:lpstr>Sheet1</vt:lpstr>
      <vt:lpstr>Sheet2</vt:lpstr>
      <vt:lpstr>'ASX Listed Securities'!Print_Area</vt:lpstr>
      <vt:lpstr>'Eligible Insurance'!Print_Area</vt:lpstr>
      <vt:lpstr>'Funds, SMAs &amp; Term Deposits'!Print_Area</vt:lpstr>
      <vt:lpstr>'ASX Listed Securities'!Print_Titles</vt:lpstr>
      <vt:lpstr>'Eligible Insurance'!Print_Titles</vt:lpstr>
      <vt:lpstr>'Funds, SMAs &amp; Term Deposits'!Print_Titles</vt:lpstr>
    </vt:vector>
  </TitlesOfParts>
  <Company>Oasis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Pre-Instaled</dc:creator>
  <cp:lastModifiedBy>Tamara Boustany</cp:lastModifiedBy>
  <cp:lastPrinted>2017-06-16T00:15:33Z</cp:lastPrinted>
  <dcterms:created xsi:type="dcterms:W3CDTF">2001-01-21T21:59:49Z</dcterms:created>
  <dcterms:modified xsi:type="dcterms:W3CDTF">2024-04-14T23:57:12Z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f60613-a741-4790-ba46-c6813ca61c58_Enabled">
    <vt:lpwstr>true</vt:lpwstr>
  </property>
  <property fmtid="{D5CDD505-2E9C-101B-9397-08002B2CF9AE}" pid="3" name="MSIP_Label_bff60613-a741-4790-ba46-c6813ca61c58_SetDate">
    <vt:lpwstr>2024-04-14T23:57:11Z</vt:lpwstr>
  </property>
  <property fmtid="{D5CDD505-2E9C-101B-9397-08002B2CF9AE}" pid="4" name="MSIP_Label_bff60613-a741-4790-ba46-c6813ca61c58_Method">
    <vt:lpwstr>Standard</vt:lpwstr>
  </property>
  <property fmtid="{D5CDD505-2E9C-101B-9397-08002B2CF9AE}" pid="5" name="MSIP_Label_bff60613-a741-4790-ba46-c6813ca61c58_Name">
    <vt:lpwstr>Confidential</vt:lpwstr>
  </property>
  <property fmtid="{D5CDD505-2E9C-101B-9397-08002B2CF9AE}" pid="6" name="MSIP_Label_bff60613-a741-4790-ba46-c6813ca61c58_SiteId">
    <vt:lpwstr>568a5434-7d3f-4714-b824-fe722e2748c0</vt:lpwstr>
  </property>
  <property fmtid="{D5CDD505-2E9C-101B-9397-08002B2CF9AE}" pid="7" name="MSIP_Label_bff60613-a741-4790-ba46-c6813ca61c58_ActionId">
    <vt:lpwstr>09abb395-d000-43a5-9daa-b1fa8e59db55</vt:lpwstr>
  </property>
  <property fmtid="{D5CDD505-2E9C-101B-9397-08002B2CF9AE}" pid="8" name="MSIP_Label_bff60613-a741-4790-ba46-c6813ca61c58_ContentBits">
    <vt:lpwstr>0</vt:lpwstr>
  </property>
</Properties>
</file>